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I:\Confidential HHS Grants\A-Grants\A-Grant Administration Documents\Potential Grants\Pending\ACAM ESFP Phase 41\"/>
    </mc:Choice>
  </mc:AlternateContent>
  <bookViews>
    <workbookView xWindow="0" yWindow="0" windowWidth="28800" windowHeight="12300" tabRatio="642" activeTab="4"/>
  </bookViews>
  <sheets>
    <sheet name="Financial Instructions" sheetId="9" r:id="rId1"/>
    <sheet name="Financials" sheetId="7" r:id="rId2"/>
    <sheet name="Ratios" sheetId="8" r:id="rId3"/>
    <sheet name="Program Level Budget Directions" sheetId="6" r:id="rId4"/>
    <sheet name="Program Level Budget" sheetId="2" r:id="rId5"/>
    <sheet name="Summary Budget" sheetId="3" r:id="rId6"/>
    <sheet name="Org Info" sheetId="4" state="hidden" r:id="rId7"/>
    <sheet name="Quarterly Report" sheetId="5" state="hidden" r:id="rId8"/>
  </sheets>
  <definedNames>
    <definedName name="Dimensions">#REF!</definedName>
    <definedName name="Elements">#REF!</definedName>
    <definedName name="Indicators">#REF!</definedName>
    <definedName name="Phases">#REF!</definedName>
    <definedName name="_xlnm.Print_Area" localSheetId="0">'Financial Instructions'!$A$1:$N$46</definedName>
    <definedName name="_xlnm.Print_Area" localSheetId="1">Financials!$B$1:$E$28</definedName>
    <definedName name="_xlnm.Print_Area" localSheetId="2">Ratios!$A$1:$E$51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0" i="9" l="1"/>
  <c r="D23" i="9"/>
  <c r="D2" i="8" l="1"/>
  <c r="C2" i="8"/>
  <c r="B2" i="8"/>
  <c r="D47" i="8"/>
  <c r="C47" i="8"/>
  <c r="B47" i="8"/>
  <c r="D41" i="8"/>
  <c r="C41" i="8"/>
  <c r="D35" i="8"/>
  <c r="C35" i="8"/>
  <c r="B35" i="8"/>
  <c r="E36" i="9"/>
  <c r="E37" i="9" s="1"/>
  <c r="D36" i="9"/>
  <c r="D37" i="9" s="1"/>
  <c r="J31" i="9"/>
  <c r="I31" i="9"/>
  <c r="I33" i="9" s="1"/>
  <c r="I35" i="9" s="1"/>
  <c r="E30" i="9"/>
  <c r="J26" i="9"/>
  <c r="I26" i="9"/>
  <c r="J20" i="9"/>
  <c r="I20" i="9"/>
  <c r="E20" i="9"/>
  <c r="E23" i="9" s="1"/>
  <c r="D20" i="9"/>
  <c r="J29" i="8"/>
  <c r="I29" i="8"/>
  <c r="J17" i="8"/>
  <c r="I17" i="8"/>
  <c r="I11" i="8"/>
  <c r="E21" i="7"/>
  <c r="D21" i="7"/>
  <c r="C21" i="7"/>
  <c r="E11" i="7"/>
  <c r="D3" i="8" s="1"/>
  <c r="D11" i="7"/>
  <c r="C3" i="8" s="1"/>
  <c r="C11" i="7"/>
  <c r="B3" i="8" s="1"/>
  <c r="D8" i="2"/>
  <c r="B16" i="3" s="1"/>
  <c r="B24" i="5" s="1"/>
  <c r="D24" i="5" s="1"/>
  <c r="D5" i="2"/>
  <c r="F51" i="5"/>
  <c r="G51" i="5"/>
  <c r="H51" i="5"/>
  <c r="I51" i="5"/>
  <c r="J51" i="5"/>
  <c r="E51" i="5"/>
  <c r="C47" i="5"/>
  <c r="C48" i="5"/>
  <c r="C49" i="5"/>
  <c r="C50" i="5"/>
  <c r="C46" i="5"/>
  <c r="C51" i="5"/>
  <c r="K15" i="5"/>
  <c r="C32" i="5"/>
  <c r="C33" i="5"/>
  <c r="C35" i="5"/>
  <c r="B32" i="5"/>
  <c r="D32" i="5" s="1"/>
  <c r="B33" i="5"/>
  <c r="D33" i="5" s="1"/>
  <c r="B34" i="5"/>
  <c r="B35" i="5"/>
  <c r="D35" i="5" s="1"/>
  <c r="B31" i="5"/>
  <c r="B1" i="5"/>
  <c r="B38" i="5"/>
  <c r="O42" i="5"/>
  <c r="C22" i="5"/>
  <c r="C23" i="5"/>
  <c r="C24" i="5"/>
  <c r="C25" i="5"/>
  <c r="C26" i="5"/>
  <c r="C27" i="5"/>
  <c r="C21" i="5"/>
  <c r="C10" i="5"/>
  <c r="C11" i="5"/>
  <c r="C12" i="5"/>
  <c r="C13" i="5"/>
  <c r="C52" i="5"/>
  <c r="C9" i="5"/>
  <c r="L9" i="5"/>
  <c r="B2" i="5"/>
  <c r="F9" i="2"/>
  <c r="G9" i="2" s="1"/>
  <c r="C17" i="3" s="1"/>
  <c r="C39" i="5"/>
  <c r="C40" i="5"/>
  <c r="C41" i="5"/>
  <c r="B39" i="5"/>
  <c r="B40" i="5"/>
  <c r="B41" i="5"/>
  <c r="C38" i="5"/>
  <c r="E42" i="5"/>
  <c r="F42" i="5"/>
  <c r="G42" i="5"/>
  <c r="H42" i="5"/>
  <c r="I42" i="5"/>
  <c r="J42" i="5"/>
  <c r="K42" i="5"/>
  <c r="L42" i="5"/>
  <c r="M42" i="5"/>
  <c r="N42" i="5"/>
  <c r="I28" i="5"/>
  <c r="J28" i="5"/>
  <c r="I16" i="5"/>
  <c r="J16" i="5"/>
  <c r="D42" i="5"/>
  <c r="H28" i="5"/>
  <c r="G28" i="5"/>
  <c r="F28" i="5"/>
  <c r="E28" i="5"/>
  <c r="B27" i="5"/>
  <c r="D27" i="5"/>
  <c r="B26" i="5"/>
  <c r="D26" i="5"/>
  <c r="A26" i="5"/>
  <c r="A25" i="5"/>
  <c r="A24" i="5"/>
  <c r="A23" i="5"/>
  <c r="A22" i="5"/>
  <c r="A21" i="5"/>
  <c r="H16" i="5"/>
  <c r="G16" i="5"/>
  <c r="F16" i="5"/>
  <c r="E16" i="5"/>
  <c r="C15" i="5"/>
  <c r="L15" i="5"/>
  <c r="B15" i="5"/>
  <c r="A15" i="5"/>
  <c r="C14" i="5"/>
  <c r="L14" i="5"/>
  <c r="B14" i="5"/>
  <c r="A14" i="5"/>
  <c r="A13" i="5"/>
  <c r="A12" i="5"/>
  <c r="L11" i="5"/>
  <c r="A11" i="5"/>
  <c r="A10" i="5"/>
  <c r="A9" i="5"/>
  <c r="D19" i="3"/>
  <c r="D18" i="3"/>
  <c r="D9" i="2"/>
  <c r="B17" i="3" s="1"/>
  <c r="B25" i="5" s="1"/>
  <c r="D25" i="5" s="1"/>
  <c r="F8" i="2"/>
  <c r="I34" i="5" s="1"/>
  <c r="F7" i="2"/>
  <c r="G7" i="2" s="1"/>
  <c r="D7" i="2"/>
  <c r="B15" i="3" s="1"/>
  <c r="B23" i="5" s="1"/>
  <c r="F6" i="2"/>
  <c r="G6" i="2" s="1"/>
  <c r="D6" i="2"/>
  <c r="B14" i="3" s="1"/>
  <c r="B22" i="5" s="1"/>
  <c r="D22" i="5" s="1"/>
  <c r="F5" i="2"/>
  <c r="G31" i="5" s="1"/>
  <c r="B13" i="3"/>
  <c r="B21" i="5" s="1"/>
  <c r="D21" i="5" s="1"/>
  <c r="D14" i="5"/>
  <c r="B42" i="5"/>
  <c r="L13" i="5"/>
  <c r="C42" i="5"/>
  <c r="L10" i="5"/>
  <c r="D15" i="5"/>
  <c r="C16" i="5"/>
  <c r="L12" i="5"/>
  <c r="C28" i="5"/>
  <c r="L16" i="5"/>
  <c r="C15" i="3" l="1"/>
  <c r="H7" i="2"/>
  <c r="K11" i="5" s="1"/>
  <c r="J31" i="5"/>
  <c r="G8" i="2"/>
  <c r="C16" i="3" s="1"/>
  <c r="D16" i="3" s="1"/>
  <c r="G34" i="5"/>
  <c r="F34" i="5"/>
  <c r="H34" i="5"/>
  <c r="I2" i="8"/>
  <c r="J33" i="9"/>
  <c r="J35" i="9" s="1"/>
  <c r="A3" i="8"/>
  <c r="I5" i="8"/>
  <c r="J5" i="8"/>
  <c r="J11" i="8"/>
  <c r="J2" i="8"/>
  <c r="I31" i="5"/>
  <c r="J34" i="5"/>
  <c r="H31" i="5"/>
  <c r="G5" i="2"/>
  <c r="G10" i="2" s="1"/>
  <c r="E31" i="5"/>
  <c r="C31" i="5" s="1"/>
  <c r="D31" i="5" s="1"/>
  <c r="E34" i="5"/>
  <c r="C34" i="5" s="1"/>
  <c r="D34" i="5" s="1"/>
  <c r="B13" i="5"/>
  <c r="D13" i="5" s="1"/>
  <c r="D17" i="3"/>
  <c r="D15" i="3"/>
  <c r="B11" i="5"/>
  <c r="C14" i="3"/>
  <c r="H6" i="2"/>
  <c r="K10" i="5" s="1"/>
  <c r="D10" i="2"/>
  <c r="H9" i="2"/>
  <c r="K13" i="5" s="1"/>
  <c r="B20" i="3"/>
  <c r="F31" i="5"/>
  <c r="D23" i="5"/>
  <c r="D28" i="5" s="1"/>
  <c r="B28" i="5"/>
  <c r="B12" i="5" l="1"/>
  <c r="D12" i="5" s="1"/>
  <c r="H8" i="2"/>
  <c r="K12" i="5" s="1"/>
  <c r="H10" i="2"/>
  <c r="K14" i="5" s="1"/>
  <c r="C13" i="3"/>
  <c r="C20" i="3" s="1"/>
  <c r="H5" i="2"/>
  <c r="K9" i="5" s="1"/>
  <c r="D11" i="5"/>
  <c r="D14" i="3"/>
  <c r="B10" i="5"/>
  <c r="D10" i="5" s="1"/>
  <c r="K16" i="5" l="1"/>
  <c r="D13" i="3"/>
  <c r="D20" i="3" s="1"/>
  <c r="B9" i="5"/>
  <c r="D9" i="5" s="1"/>
  <c r="D16" i="5" s="1"/>
  <c r="B16" i="5" l="1"/>
</calcChain>
</file>

<file path=xl/sharedStrings.xml><?xml version="1.0" encoding="utf-8"?>
<sst xmlns="http://schemas.openxmlformats.org/spreadsheetml/2006/main" count="307" uniqueCount="248">
  <si>
    <t>PROGRAM LEVEL BUDGET</t>
  </si>
  <si>
    <t>Program</t>
  </si>
  <si>
    <t>Non-EFSP Service Units</t>
  </si>
  <si>
    <t>Cost per Non-EFSP Service Unit</t>
  </si>
  <si>
    <t>Non-EFSP Funds</t>
  </si>
  <si>
    <t>EFSP Service Units</t>
  </si>
  <si>
    <t>Cost per EFSP Service Unit</t>
  </si>
  <si>
    <t>EFSP Funds Request</t>
  </si>
  <si>
    <t>Percentage EFSP</t>
  </si>
  <si>
    <t>Total Funds</t>
  </si>
  <si>
    <t xml:space="preserve">Total </t>
  </si>
  <si>
    <t>Non-EFSP</t>
  </si>
  <si>
    <t>EFSP Summary Budget</t>
  </si>
  <si>
    <t>Instructions: Please choose an activity from the drop-down menu and complete the budget accordingly. Enter in a detailed description for the unit of service for the selected activity. Fill in the amounts for each expense category for EFSP and Non-EFSP fund amounts should match the anounts entered into the Program Level Budget</t>
  </si>
  <si>
    <t>Activity:</t>
  </si>
  <si>
    <t>Other Food</t>
  </si>
  <si>
    <t>Food Served Meals</t>
  </si>
  <si>
    <t>Rent/Mortgage</t>
  </si>
  <si>
    <t>Utility Assistance</t>
  </si>
  <si>
    <t>Narrative Description for 
Budgets &amp; 
Administrative/Supplies 
Line Items</t>
  </si>
  <si>
    <t>Expense Category</t>
  </si>
  <si>
    <t>TOTAL BUDGET</t>
  </si>
  <si>
    <t>Mass Shelter</t>
  </si>
  <si>
    <t>Utilities</t>
  </si>
  <si>
    <t>Food - Served Meals</t>
  </si>
  <si>
    <t>Supplies/Equipment</t>
  </si>
  <si>
    <t>Administration</t>
  </si>
  <si>
    <t>Total Activity Cost:</t>
  </si>
  <si>
    <t xml:space="preserve"> SECTION A:  CONTACT INFORMATION</t>
  </si>
  <si>
    <t>Legal Title of Organization</t>
  </si>
  <si>
    <t>Mailing Address</t>
  </si>
  <si>
    <t>City, State, Zip</t>
  </si>
  <si>
    <t>Street Address</t>
  </si>
  <si>
    <t>Suite/Floor/Dept.</t>
  </si>
  <si>
    <t>Main Phone Number</t>
  </si>
  <si>
    <t>Fax</t>
  </si>
  <si>
    <t>Website</t>
  </si>
  <si>
    <t>Primary Contact Mr. /Ms./ Dr./ Other)</t>
  </si>
  <si>
    <t>Name</t>
  </si>
  <si>
    <t>Title</t>
  </si>
  <si>
    <t>Direct Phone Number</t>
  </si>
  <si>
    <t>Alternate Phone (Mobile)</t>
  </si>
  <si>
    <t>Email</t>
  </si>
  <si>
    <t>Mailing address</t>
  </si>
  <si>
    <t>(if different from organization)</t>
  </si>
  <si>
    <t>Agency:</t>
  </si>
  <si>
    <t>LRO Number</t>
  </si>
  <si>
    <t>Completed By:</t>
  </si>
  <si>
    <t>Date Submitted:</t>
  </si>
  <si>
    <t>Expenditure Line Items</t>
  </si>
  <si>
    <t xml:space="preserve">Report on EFSP Funds </t>
  </si>
  <si>
    <t>Budget</t>
  </si>
  <si>
    <t>YTD</t>
  </si>
  <si>
    <t>Variance</t>
  </si>
  <si>
    <t>1Q</t>
  </si>
  <si>
    <t>2Q</t>
  </si>
  <si>
    <t>3Q</t>
  </si>
  <si>
    <t>4Q</t>
  </si>
  <si>
    <t>EFSP Budgetted (%)</t>
  </si>
  <si>
    <t>EFSP YTD Actual (%)</t>
  </si>
  <si>
    <t>LRO Allocation</t>
  </si>
  <si>
    <t xml:space="preserve">Duplicated Total </t>
  </si>
  <si>
    <t xml:space="preserve">Please also send a PDF of your organization's EFSP Service Summary HMIS Report for the reporting period (be sure to select the correct time period when running your HMIS report).  </t>
  </si>
  <si>
    <t>If you need assistance with this report, please email us at EFSP@ACAMweb.org</t>
  </si>
  <si>
    <t>Please title your workbook Agency Initials, LRO Number, and Quarterly reporting period:</t>
  </si>
  <si>
    <t>Please title your HMIS Report Agency Initials, LRO Number, and Quarterly reporting period:</t>
  </si>
  <si>
    <t>Report Total Other Non-ESFP Expenditures</t>
  </si>
  <si>
    <t>5Q</t>
  </si>
  <si>
    <t>6Q</t>
  </si>
  <si>
    <t xml:space="preserve">Please send Quarterly Reports to EFSP@ACAMweb.org by the 10th day of the month following the end of each quarter.  </t>
  </si>
  <si>
    <t>Service Category</t>
  </si>
  <si>
    <t>Please note that the HMIS Report should match the figures report above for Mortgage/Rent, Utilities, and Mass Shelter.</t>
  </si>
  <si>
    <t>ACAM103 Phase 37 Q1 Report</t>
  </si>
  <si>
    <t>ACAM103 Phase 37 Q1 HMIS Report</t>
  </si>
  <si>
    <t>Percentage of Target</t>
  </si>
  <si>
    <t>Total EFSP Service Units</t>
  </si>
  <si>
    <t>EFSP Service Unit Target</t>
  </si>
  <si>
    <t>1Q EFSP Service Units</t>
  </si>
  <si>
    <t>2Q EFSP Service Units</t>
  </si>
  <si>
    <t>3Q EFSP Service Units</t>
  </si>
  <si>
    <t>4Q EFSP Service Units</t>
  </si>
  <si>
    <t>5Q EFSP Service Units</t>
  </si>
  <si>
    <t>6Q EFSP Service Units</t>
  </si>
  <si>
    <t>Total EFSP Unduplicated People Served</t>
  </si>
  <si>
    <t>Total EFSP Unduplicated HH Served</t>
  </si>
  <si>
    <t>1Q EFSP Unduplicated People Served</t>
  </si>
  <si>
    <t>1Q EFSP Unduplicated HH Served</t>
  </si>
  <si>
    <t>2Q EFSP Unduplicated People Served</t>
  </si>
  <si>
    <t>2Q EFSP Unduplicated HH Served</t>
  </si>
  <si>
    <t>3Q EFSP Unduplicated People Served</t>
  </si>
  <si>
    <t>3Q EFSP Unduplicated HH Served</t>
  </si>
  <si>
    <t>4Q EFSP Unduplicated People Served</t>
  </si>
  <si>
    <t>4Q EFSP Unduplicated HH Served</t>
  </si>
  <si>
    <t>5Q EFSP Unduplicated People Served</t>
  </si>
  <si>
    <t>5Q EFSP Unduplicated HH Served</t>
  </si>
  <si>
    <t>6Q EFSP Unduplicated People Served</t>
  </si>
  <si>
    <t>6Q EFSP Unduplicated HH Served</t>
  </si>
  <si>
    <r>
      <t xml:space="preserve">NOTE: </t>
    </r>
    <r>
      <rPr>
        <sz val="12"/>
        <color rgb="FF000000"/>
        <rFont val="Times New Roman"/>
        <family val="1"/>
      </rPr>
      <t>Fund expenditures and unduplicated people/unduplicated households in Mass Shelter, Rent/Mortgage, and Utilities will be checked against quarterly HMIS reports.</t>
    </r>
  </si>
  <si>
    <t>Food Cards/Vouchers</t>
  </si>
  <si>
    <t>Seeds/Plants/Canning Supplies</t>
  </si>
  <si>
    <t>Other Eligible Expenditures</t>
  </si>
  <si>
    <t>OTHER FOOD Spending Breakdown</t>
  </si>
  <si>
    <t>Diapers/Feminine Hygiene Products</t>
  </si>
  <si>
    <t>Total</t>
  </si>
  <si>
    <t>Variance:</t>
  </si>
  <si>
    <t>Purchased Food Items (Pantry/MOW)</t>
  </si>
  <si>
    <t>*****FOR RESEARCH PURPOSES ONLY*****</t>
  </si>
  <si>
    <t>(Should be zero)</t>
  </si>
  <si>
    <t>E.g. eligible transportation costs, food bank maintenance fees, boxes/plastic bags</t>
  </si>
  <si>
    <t>EFSP YTD</t>
  </si>
  <si>
    <t>EFSP 1Q</t>
  </si>
  <si>
    <t>EFSP 2Q</t>
  </si>
  <si>
    <t>EFSP 3Q</t>
  </si>
  <si>
    <t>EFSP 4Q</t>
  </si>
  <si>
    <t>EFSP 5Q</t>
  </si>
  <si>
    <t>EFSP 6Q</t>
  </si>
  <si>
    <r>
      <t xml:space="preserve">NOTE: </t>
    </r>
    <r>
      <rPr>
        <sz val="12"/>
        <color rgb="FF000000"/>
        <rFont val="Times New Roman"/>
        <family val="1"/>
      </rPr>
      <t xml:space="preserve">This section is only for reserch purposes for the service category </t>
    </r>
    <r>
      <rPr>
        <b/>
        <i/>
        <u val="singleAccounting"/>
        <sz val="12"/>
        <color rgb="FF000000"/>
        <rFont val="Times New Roman"/>
        <family val="1"/>
      </rPr>
      <t>Other Food</t>
    </r>
    <r>
      <rPr>
        <sz val="12"/>
        <color rgb="FF000000"/>
        <rFont val="Times New Roman"/>
        <family val="1"/>
      </rPr>
      <t>. Please estimate/record various EFSP Other Food costs as you are able.</t>
    </r>
  </si>
  <si>
    <r>
      <t>Mass Shelter (</t>
    </r>
    <r>
      <rPr>
        <b/>
        <sz val="11"/>
        <color rgb="FF000000"/>
        <rFont val="Calibri"/>
        <family val="2"/>
      </rPr>
      <t>on site night</t>
    </r>
    <r>
      <rPr>
        <sz val="11"/>
        <color indexed="8"/>
        <rFont val="Calibri"/>
        <family val="2"/>
      </rPr>
      <t>s)</t>
    </r>
  </si>
  <si>
    <r>
      <t>Rent/Mortgage (</t>
    </r>
    <r>
      <rPr>
        <b/>
        <sz val="11"/>
        <color rgb="FF000000"/>
        <rFont val="Calibri"/>
        <family val="2"/>
      </rPr>
      <t>bills paid</t>
    </r>
    <r>
      <rPr>
        <sz val="11"/>
        <color indexed="8"/>
        <rFont val="Calibri"/>
        <family val="2"/>
      </rPr>
      <t>)</t>
    </r>
  </si>
  <si>
    <r>
      <t xml:space="preserve">Utility Assistance </t>
    </r>
    <r>
      <rPr>
        <b/>
        <sz val="11"/>
        <color rgb="FF000000"/>
        <rFont val="Calibri"/>
        <family val="2"/>
      </rPr>
      <t>(bills paid</t>
    </r>
    <r>
      <rPr>
        <sz val="11"/>
        <color indexed="8"/>
        <rFont val="Calibri"/>
        <family val="2"/>
      </rPr>
      <t>)</t>
    </r>
  </si>
  <si>
    <r>
      <t>Food Served Meals (</t>
    </r>
    <r>
      <rPr>
        <b/>
        <sz val="11"/>
        <color rgb="FF000000"/>
        <rFont val="Calibri"/>
        <family val="2"/>
      </rPr>
      <t>no. of meals per person</t>
    </r>
    <r>
      <rPr>
        <sz val="11"/>
        <color indexed="8"/>
        <rFont val="Calibri"/>
        <family val="2"/>
      </rPr>
      <t>)</t>
    </r>
  </si>
  <si>
    <r>
      <t>Other Food (</t>
    </r>
    <r>
      <rPr>
        <b/>
        <sz val="11"/>
        <color rgb="FF000000"/>
        <rFont val="Calibri"/>
        <family val="2"/>
      </rPr>
      <t>no. of meals per person</t>
    </r>
    <r>
      <rPr>
        <sz val="11"/>
        <color indexed="8"/>
        <rFont val="Calibri"/>
        <family val="2"/>
      </rPr>
      <t>)</t>
    </r>
  </si>
  <si>
    <r>
      <t xml:space="preserve">NOTE: </t>
    </r>
    <r>
      <rPr>
        <sz val="12"/>
        <rFont val="Times New Roman"/>
        <family val="1"/>
      </rPr>
      <t>Service unit totals (# of bills paid) for rent/mortgage and utilities must equal unduplicated households served.</t>
    </r>
  </si>
  <si>
    <r>
      <t xml:space="preserve">NOTE: </t>
    </r>
    <r>
      <rPr>
        <sz val="12"/>
        <rFont val="Times New Roman"/>
        <family val="1"/>
      </rPr>
      <t>EFSP Service Units for Mass Shelter and Served Meals are determined by the service unit cost set by the EFSP Board and</t>
    </r>
    <r>
      <rPr>
        <b/>
        <i/>
        <sz val="12"/>
        <rFont val="Times New Roman"/>
        <family val="1"/>
      </rPr>
      <t xml:space="preserve"> auto-populate</t>
    </r>
    <r>
      <rPr>
        <sz val="12"/>
        <rFont val="Times New Roman"/>
        <family val="1"/>
      </rPr>
      <t xml:space="preserve"> after fund expenditures are entered on rows 9 &amp; 12. Service Units for Rent/Mortgage, Utilities, and Other Food are derived from service unit costs as determined by individual LROs and </t>
    </r>
    <r>
      <rPr>
        <b/>
        <i/>
        <sz val="12"/>
        <rFont val="Times New Roman"/>
        <family val="1"/>
      </rPr>
      <t>must be entered manually</t>
    </r>
    <r>
      <rPr>
        <sz val="12"/>
        <rFont val="Times New Roman"/>
        <family val="1"/>
      </rPr>
      <t>.</t>
    </r>
  </si>
  <si>
    <r>
      <t xml:space="preserve">Mass Shelter </t>
    </r>
    <r>
      <rPr>
        <sz val="12"/>
        <color rgb="FF000000"/>
        <rFont val="Calibri"/>
        <family val="2"/>
      </rPr>
      <t>(Unit: On-site Nights)</t>
    </r>
  </si>
  <si>
    <r>
      <t xml:space="preserve">Rent/Mortgage </t>
    </r>
    <r>
      <rPr>
        <sz val="12"/>
        <color rgb="FF000000"/>
        <rFont val="Calibri"/>
        <family val="2"/>
      </rPr>
      <t>(Unit: Bills Paid)</t>
    </r>
  </si>
  <si>
    <r>
      <t xml:space="preserve">Utility Assistance </t>
    </r>
    <r>
      <rPr>
        <sz val="12"/>
        <color rgb="FF000000"/>
        <rFont val="Calibri"/>
        <family val="2"/>
      </rPr>
      <t>(Unit: Bills Paid)</t>
    </r>
  </si>
  <si>
    <r>
      <t xml:space="preserve">Served Meals </t>
    </r>
    <r>
      <rPr>
        <sz val="12"/>
        <color rgb="FF000000"/>
        <rFont val="Calibri"/>
        <family val="2"/>
      </rPr>
      <t>(Unit: No. of meals per person)</t>
    </r>
  </si>
  <si>
    <r>
      <t xml:space="preserve">Other Food </t>
    </r>
    <r>
      <rPr>
        <sz val="12"/>
        <color rgb="FF000000"/>
        <rFont val="Calibri"/>
        <family val="2"/>
      </rPr>
      <t>(Unit: No. of meals per person)</t>
    </r>
  </si>
  <si>
    <t>SUMMARY BUDGET</t>
  </si>
  <si>
    <t>EFSP</t>
  </si>
  <si>
    <r>
      <rPr>
        <b/>
        <sz val="11"/>
        <color theme="1"/>
        <rFont val="Helvetica Neue"/>
        <family val="2"/>
        <scheme val="minor"/>
      </rPr>
      <t>Column E:</t>
    </r>
    <r>
      <rPr>
        <sz val="11"/>
        <color theme="1"/>
        <rFont val="Helvetica Neue"/>
        <family val="2"/>
        <scheme val="minor"/>
      </rPr>
      <t xml:space="preserve"> Enter the number of EFSP service units you will provide</t>
    </r>
  </si>
  <si>
    <r>
      <rPr>
        <b/>
        <sz val="11"/>
        <color theme="1"/>
        <rFont val="Helvetica Neue"/>
        <family val="2"/>
        <scheme val="minor"/>
      </rPr>
      <t>Column D:</t>
    </r>
    <r>
      <rPr>
        <sz val="11"/>
        <color theme="1"/>
        <rFont val="Helvetica Neue"/>
        <family val="2"/>
        <scheme val="minor"/>
      </rPr>
      <t xml:space="preserve"> Non-EFSP fund expentiture will automatically calculate</t>
    </r>
  </si>
  <si>
    <r>
      <rPr>
        <b/>
        <sz val="11"/>
        <color theme="1"/>
        <rFont val="Helvetica Neue"/>
        <family val="2"/>
        <scheme val="minor"/>
      </rPr>
      <t>Column B:</t>
    </r>
    <r>
      <rPr>
        <sz val="11"/>
        <color theme="1"/>
        <rFont val="Helvetica Neue"/>
        <family val="2"/>
        <scheme val="minor"/>
      </rPr>
      <t xml:space="preserve"> Enter the number of non-EFSP service units you will provide</t>
    </r>
  </si>
  <si>
    <r>
      <rPr>
        <b/>
        <sz val="11"/>
        <color theme="1"/>
        <rFont val="Helvetica Neue"/>
        <family val="2"/>
        <scheme val="minor"/>
      </rPr>
      <t>Column F:</t>
    </r>
    <r>
      <rPr>
        <sz val="11"/>
        <color theme="1"/>
        <rFont val="Helvetica Neue"/>
        <family val="2"/>
        <scheme val="minor"/>
      </rPr>
      <t xml:space="preserve"> EFSP service unit costs match non-EFSP service unit costs</t>
    </r>
  </si>
  <si>
    <r>
      <rPr>
        <b/>
        <sz val="11"/>
        <color theme="1"/>
        <rFont val="Helvetica Neue"/>
        <family val="2"/>
        <scheme val="minor"/>
      </rPr>
      <t>Column C:</t>
    </r>
    <r>
      <rPr>
        <sz val="11"/>
        <color theme="1"/>
        <rFont val="Helvetica Neue"/>
        <family val="2"/>
        <scheme val="minor"/>
      </rPr>
      <t xml:space="preserve"> Enter non-EFSP service unit costs*</t>
    </r>
  </si>
  <si>
    <r>
      <rPr>
        <b/>
        <sz val="11"/>
        <color theme="1"/>
        <rFont val="Helvetica Neue"/>
        <family val="2"/>
        <scheme val="minor"/>
      </rPr>
      <t xml:space="preserve">Column G: </t>
    </r>
    <r>
      <rPr>
        <sz val="11"/>
        <color theme="1"/>
        <rFont val="Helvetica Neue"/>
        <family val="2"/>
        <scheme val="minor"/>
      </rPr>
      <t>EFSP Fund Request will automatically calculate</t>
    </r>
  </si>
  <si>
    <r>
      <t xml:space="preserve">Please enter Administration and Supplies/Equipment costs into the orange cells in Column B. All other values are automatically pulled from the Program Level Budget. Your administration cost should reflect the summation of your staff costs to support this project. For example, if a full time employee only works 25% of the time on this project, only include that specific percentage in this total. </t>
    </r>
    <r>
      <rPr>
        <b/>
        <sz val="11"/>
        <color theme="1"/>
        <rFont val="Helvetica Neue"/>
        <family val="2"/>
        <scheme val="minor"/>
      </rPr>
      <t>Please note:</t>
    </r>
    <r>
      <rPr>
        <sz val="11"/>
        <color theme="1"/>
        <rFont val="Helvetica Neue"/>
        <family val="2"/>
        <scheme val="minor"/>
      </rPr>
      <t xml:space="preserve"> EFSP funds cannot be spent on administration unless you are awarded in the administration funding category.</t>
    </r>
  </si>
  <si>
    <r>
      <rPr>
        <b/>
        <sz val="11"/>
        <color theme="1"/>
        <rFont val="Helvetica Neue"/>
        <family val="2"/>
        <scheme val="minor"/>
      </rPr>
      <t xml:space="preserve">Column H: </t>
    </r>
    <r>
      <rPr>
        <sz val="11"/>
        <color theme="1"/>
        <rFont val="Helvetica Neue"/>
        <family val="2"/>
        <scheme val="minor"/>
      </rPr>
      <t>Auto-calculates the percentage EFSP of total budget</t>
    </r>
  </si>
  <si>
    <t>Served Meals</t>
  </si>
  <si>
    <t xml:space="preserve">*Please use FMR to estimate Rent/Mortgage unit cost, remembering that the Local Board requires service equivalent to 1 month's rent paid exclusively from EFSP funds (up to FMR) </t>
  </si>
  <si>
    <t>Application Financial Addendum</t>
  </si>
  <si>
    <t>ORGANIZATION NAME:</t>
  </si>
  <si>
    <t>2021 Fiscal Year</t>
  </si>
  <si>
    <t>2022 Fiscal Year</t>
  </si>
  <si>
    <t>Revenue</t>
  </si>
  <si>
    <t>Source List</t>
  </si>
  <si>
    <t>Total Expenses</t>
  </si>
  <si>
    <t>Contributions &amp; Private Grants</t>
  </si>
  <si>
    <t>Surplus/(Deficit)</t>
  </si>
  <si>
    <t>Earned Revenue</t>
  </si>
  <si>
    <r>
      <t>Program Services Expenses</t>
    </r>
    <r>
      <rPr>
        <b/>
        <vertAlign val="superscript"/>
        <sz val="10"/>
        <rFont val="Arial"/>
        <family val="2"/>
      </rPr>
      <t>1</t>
    </r>
  </si>
  <si>
    <t>Government Grants</t>
  </si>
  <si>
    <t>Statement of Financial Position</t>
  </si>
  <si>
    <t>Current Assets</t>
  </si>
  <si>
    <t>Total Assets</t>
  </si>
  <si>
    <t xml:space="preserve">Total Liabilities </t>
  </si>
  <si>
    <t>Unrestricted Net Assets</t>
  </si>
  <si>
    <t>Total Net Assets</t>
  </si>
  <si>
    <t>Cash &amp; Equivalents</t>
  </si>
  <si>
    <t>Statement of Functional Expenses</t>
  </si>
  <si>
    <r>
      <t>Daily Cash Required</t>
    </r>
    <r>
      <rPr>
        <b/>
        <vertAlign val="superscript"/>
        <sz val="10"/>
        <rFont val="Arial"/>
        <family val="2"/>
      </rPr>
      <t>2</t>
    </r>
  </si>
  <si>
    <r>
      <rPr>
        <vertAlign val="superscript"/>
        <sz val="10"/>
        <rFont val="Arial"/>
        <family val="2"/>
      </rPr>
      <t>1</t>
    </r>
    <r>
      <rPr>
        <sz val="10"/>
        <rFont val="Arial"/>
        <family val="2"/>
      </rPr>
      <t xml:space="preserve"> Program Services Expenses = Total Expenses - Management/General &amp; Fundraising Expenses</t>
    </r>
  </si>
  <si>
    <r>
      <rPr>
        <vertAlign val="superscript"/>
        <sz val="10"/>
        <rFont val="Arial"/>
        <family val="2"/>
      </rPr>
      <t>2</t>
    </r>
    <r>
      <rPr>
        <sz val="10"/>
        <rFont val="Arial"/>
        <family val="2"/>
      </rPr>
      <t xml:space="preserve"> Daily Cash Required = Total Expenses less depreciation, non-cash expenses, and pass-through expenses all divided by 365.</t>
    </r>
  </si>
  <si>
    <t xml:space="preserve"> vs. </t>
  </si>
  <si>
    <t>Year Over Year Change</t>
  </si>
  <si>
    <t>Financial Ratios:</t>
  </si>
  <si>
    <t>Target Range</t>
  </si>
  <si>
    <t>Target Lower Bound</t>
  </si>
  <si>
    <t>Target Upper Bound</t>
  </si>
  <si>
    <t>At least 0</t>
  </si>
  <si>
    <t>Debt Ratio</t>
  </si>
  <si>
    <t>Between 0.00 and 2.00</t>
  </si>
  <si>
    <t>Total Liabilities</t>
  </si>
  <si>
    <t>The Debt Ratio measures the organization's level of leverage and demonstrates the amount of liabilities for every dollar of unrestricted net assets. It tells us how the organization is funding its activities, whether through debt or organization owned funds. A higher ratio means that the organization may be over leveraged and is more volatile as debts must be repaid. (Should be less than 2:1)</t>
  </si>
  <si>
    <t>Total Unrestricted Net Assets</t>
  </si>
  <si>
    <r>
      <rPr>
        <b/>
        <sz val="10"/>
        <rFont val="Arial"/>
        <family val="2"/>
      </rPr>
      <t>Explanation</t>
    </r>
    <r>
      <rPr>
        <sz val="10"/>
        <rFont val="Arial"/>
        <family val="2"/>
      </rPr>
      <t>:</t>
    </r>
  </si>
  <si>
    <t xml:space="preserve">Current Ratio </t>
  </si>
  <si>
    <t>At Least 1</t>
  </si>
  <si>
    <t>The Current Ratio is a liquidity ratio that indicates the organization's ability to meet its short-term obligations. The higher the current ratio, the more capable the organization is of paying its obligations. A ratio of less than 1 indicates that the organization would be unable to pay off its obligations at that point in time. (Should be at least 1)</t>
  </si>
  <si>
    <t>Current Liabilities</t>
  </si>
  <si>
    <t>Asset/Debt Ratio</t>
  </si>
  <si>
    <t>At least 3.00</t>
  </si>
  <si>
    <t>The Asset/Debt Ratio indicates what proportion of assets a company has relative to debt. The lower the ratio, the more the organization is funded through debtor obligations. The less debt an organization has, the less risky the organization is to lend to via loans, payables, etc.</t>
  </si>
  <si>
    <t>Days Cash on Hand</t>
  </si>
  <si>
    <t>At least 30 days</t>
  </si>
  <si>
    <t>The Days Cash on Hand Ratio represents the number of days that expenses can be paid should no other cash be available. An organization should generally have at least 30 days cash on hand to cover their expenses, depending on the stability of cash receipts.</t>
  </si>
  <si>
    <t>Daily Cash Required</t>
  </si>
  <si>
    <t>Financial Distress Prediction Ratio</t>
  </si>
  <si>
    <t>At least 0.50</t>
  </si>
  <si>
    <t>The Financial Distress Prediction Ratio measures the vulnerability of the organization to bankruptcy. A lower ratio means that the organization is more vulnerable since it is more difficult to replace lost revenues after a financial shock.</t>
  </si>
  <si>
    <t>Total Revenue</t>
  </si>
  <si>
    <t>Efficiency Ratio</t>
  </si>
  <si>
    <t>At least 70%</t>
  </si>
  <si>
    <t>Program Services Expenses</t>
  </si>
  <si>
    <t>The Efficiency Ratio provides a measure of how effectively an organization is operating. It represents the portion of every dollar spent by the organization that goes towards programs. The remaining portion of the dollar goes to Administrative or Fundraising expenses.</t>
  </si>
  <si>
    <t>Program Disruption Ratio</t>
  </si>
  <si>
    <t>Program Expense Yr2 / Total Expense Yr 2 -</t>
  </si>
  <si>
    <t>The Program Disruption Ratio demonstrates the change in allocation to program expenses year over year. A positive ratio means that the organization is becoming more efficient and therefore able to allocate more of their funds towards programmatic goals. A ratio less than 0% indicates that the efficiency ratio has declined due to the organization's inability to allocate as much funding to its programs.</t>
  </si>
  <si>
    <t>Program Expense Yr1 / Total Expense Yr 1</t>
  </si>
  <si>
    <t>Less than 33%</t>
  </si>
  <si>
    <t>Please fill in your organization's financial information on the financials tab of this workbook.</t>
  </si>
  <si>
    <t>On timing of audited financial statements:</t>
  </si>
  <si>
    <t xml:space="preserve">● If this application is being made during the last quarter of your organization’s fiscal year, please provide the organization’s full year projected/proposed budget for the next fiscal year. </t>
  </si>
  <si>
    <t xml:space="preserve">● If this application is being made in the first three quarters of your organization’s fiscal year, please provide the organization’s full year projected financial information for the current fiscal year. </t>
  </si>
  <si>
    <t>Where to find required information in your organization's financial statements.</t>
  </si>
  <si>
    <t>The numbers in the shapes below refer to the order in which we have listed the required components of your financial statements on the Financials tab of the addendum.</t>
  </si>
  <si>
    <t>Example Organization</t>
  </si>
  <si>
    <t>Statement of Activities</t>
  </si>
  <si>
    <t>Current Year</t>
  </si>
  <si>
    <t>Prior Year</t>
  </si>
  <si>
    <t>Assets</t>
  </si>
  <si>
    <t>Grants and Contributions</t>
  </si>
  <si>
    <t>Accounts Receivable</t>
  </si>
  <si>
    <t xml:space="preserve">   Total Current Assets</t>
  </si>
  <si>
    <t>Property</t>
  </si>
  <si>
    <t>Expenses</t>
  </si>
  <si>
    <t>Program A</t>
  </si>
  <si>
    <t>Liabilities</t>
  </si>
  <si>
    <t>Program B</t>
  </si>
  <si>
    <t>Accounts Payable</t>
  </si>
  <si>
    <t>Total Program Expenses</t>
  </si>
  <si>
    <t xml:space="preserve">  Total Current Liabilities</t>
  </si>
  <si>
    <t>Supporting Services Expenses</t>
  </si>
  <si>
    <t>Bank Loan</t>
  </si>
  <si>
    <t>Management and General</t>
  </si>
  <si>
    <t>Fundraising</t>
  </si>
  <si>
    <t>Total Supporting Services Expenses</t>
  </si>
  <si>
    <t>Net Assets</t>
  </si>
  <si>
    <t>Temporarily Restricted Net Assets</t>
  </si>
  <si>
    <t>Permanently Restricted Net Assets</t>
  </si>
  <si>
    <t>Change in Net Assets</t>
  </si>
  <si>
    <t>Total Liabilities and Net Assets</t>
  </si>
  <si>
    <t>EFSP REQUESTED AMOUNT</t>
  </si>
  <si>
    <t>Dependency Ratio</t>
  </si>
  <si>
    <t>Contract Amount</t>
  </si>
  <si>
    <t xml:space="preserve">The Dependency Ratio shows how reliant the organization is on our contract. It will give us an idea of how sustainable the organization is without the contract. </t>
  </si>
  <si>
    <t>Fair Market Rents (40th PERCENTILE RENTS) | HUD USER</t>
  </si>
  <si>
    <t>You will only be able to adjust orange cells. The per diem cost for Mass Shelther is set at $12.50 and per meal cost for Served Meals is set at $3.00. (subject to changes in the National Manual)</t>
  </si>
  <si>
    <r>
      <t xml:space="preserve">Please fill in the chart below. Please use your organization's fiscal year. Amounts entered in the chart should match amounts found in your audit. If using a fiscal agent, please use financial data from the organization that is applying. Very large institutions such as government agencies should use financial data that reflects the initiative, program or department (e.g. Department of Social Services) that is being proposed. If past year's audit is not yet complete, feel free to use drafted numbers or year-end final numbers. 
</t>
    </r>
    <r>
      <rPr>
        <b/>
        <sz val="10"/>
        <rFont val="Arial"/>
        <family val="2"/>
      </rPr>
      <t>Enter data in the shaded fields below. Enter figures to the nearest whole dollar. Do not use letters.</t>
    </r>
    <r>
      <rPr>
        <sz val="10"/>
        <rFont val="Arial"/>
        <family val="2"/>
      </rPr>
      <t xml:space="preserve">
</t>
    </r>
  </si>
  <si>
    <t>Department Name</t>
  </si>
  <si>
    <t xml:space="preserve">2023 Projected/Budget </t>
  </si>
  <si>
    <t>Required Notes: Dicuss any ratios that are highlighted red in the ratio worksheet. Please explain any deficits, large surpluses or other budgetary issues below.</t>
  </si>
  <si>
    <r>
      <t xml:space="preserve">The point of this budget is for reviewers to evaluate the size of your program. EFSP funds are used to supplement your existing program, not to act as a sole source of funds for the activity. This budget is for the time period expected </t>
    </r>
    <r>
      <rPr>
        <b/>
        <sz val="11"/>
        <color rgb="FF7030A0"/>
        <rFont val="Helvetica Neue"/>
        <scheme val="minor"/>
      </rPr>
      <t xml:space="preserve">January 1, 2024 through </t>
    </r>
    <r>
      <rPr>
        <b/>
        <sz val="11"/>
        <color rgb="FFFF0000"/>
        <rFont val="Helvetica Neue"/>
        <scheme val="minor"/>
      </rPr>
      <t xml:space="preserve">TBD. </t>
    </r>
  </si>
  <si>
    <r>
      <t>The point of this budget is for reviewers to evaluate the size of your agency. EFSP funds are used to supplement your existing program, not to act as a sole source of funds for the activity. This budget is for the time period expected</t>
    </r>
    <r>
      <rPr>
        <sz val="11"/>
        <color rgb="FF7030A0"/>
        <rFont val="Helvetica Neue"/>
        <scheme val="minor"/>
      </rPr>
      <t xml:space="preserve"> </t>
    </r>
    <r>
      <rPr>
        <b/>
        <sz val="11"/>
        <color rgb="FF7030A0"/>
        <rFont val="Helvetica Neue"/>
        <scheme val="minor"/>
      </rPr>
      <t xml:space="preserve">January 1, 2024 through </t>
    </r>
    <r>
      <rPr>
        <b/>
        <sz val="11"/>
        <color rgb="FFFF0000"/>
        <rFont val="Helvetica Neue"/>
        <scheme val="minor"/>
      </rPr>
      <t>TBD</t>
    </r>
    <r>
      <rPr>
        <b/>
        <sz val="11"/>
        <color rgb="FF7030A0"/>
        <rFont val="Helvetica Neue"/>
        <scheme val="minor"/>
      </rPr>
      <t>.</t>
    </r>
    <r>
      <rPr>
        <sz val="11"/>
        <color rgb="FF7030A0"/>
        <rFont val="Helvetica Neue"/>
        <scheme val="minor"/>
      </rPr>
      <t xml:space="preserve"> </t>
    </r>
  </si>
  <si>
    <t xml:space="preserve">A total of $458,744 is being requested from Phase 41 to provide rental/mortgage assistance. Rental/mortgage assistance is provided up to FMR of $1,357 for two bedrooms or $1,792 for three bedrooms. An average of $1,574 was used to calculate that an anticipated 206 households will benefit from this service for a total of $324,244. A total of $121,500 is requested to provide utility assistance. Utility assistance is provided up to $500 as per EFSP guidelines. It is estimated that 243 households will benefit from this service. Lastly, $13,000 is requested to provide Other Food assistance. Other Food will be provided in the form of voucher in the amount of $130 per voucher, each voucher provides 3 meals a day for 7 days for a family of 4 which is further broken down to $1.55/meal per person in the family. It is estimated that 100 households will benefit from this service. </t>
  </si>
  <si>
    <t>Fort Bend County</t>
  </si>
  <si>
    <t>Social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</si>
</sst>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quot;$&quot;#,##0.00"/>
    <numFmt numFmtId="165" formatCode="&quot; &quot;* #,##0&quot; &quot;;&quot; &quot;* \(#,##0\);&quot; &quot;* &quot;-&quot;??&quot; &quot;"/>
    <numFmt numFmtId="166" formatCode="&quot; &quot;* #,##0.00&quot; &quot;;&quot; &quot;* \(#,##0.00\);&quot; &quot;* &quot;-&quot;??&quot; &quot;"/>
    <numFmt numFmtId="167" formatCode="&quot; &quot;&quot;$&quot;* #,##0.00&quot; &quot;;&quot; &quot;&quot;$&quot;* \(#,##0.00\);&quot; &quot;&quot;$&quot;* &quot;-&quot;??&quot; &quot;"/>
    <numFmt numFmtId="168" formatCode="&quot; &quot;* #,##0&quot; &quot;;&quot; &quot;* \(#,##0\);&quot; &quot;* &quot;- &quot;"/>
    <numFmt numFmtId="169" formatCode="0.0%"/>
    <numFmt numFmtId="170" formatCode="&quot;$&quot;#,##0"/>
    <numFmt numFmtId="171" formatCode="_(* #,##0_);_(* \(#,##0\);_(* &quot;-&quot;??_);_(@_)"/>
    <numFmt numFmtId="172" formatCode="_(&quot;$&quot;* #,##0_);_(&quot;$&quot;* \(#,##0\);_(&quot;$&quot;* &quot;-&quot;??_);_(@_)"/>
  </numFmts>
  <fonts count="51">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sz val="11"/>
      <color theme="1"/>
      <name val="Helvetica Neue"/>
      <family val="2"/>
      <scheme val="minor"/>
    </font>
    <font>
      <b/>
      <sz val="11"/>
      <color indexed="8"/>
      <name val="Calibri"/>
      <family val="2"/>
    </font>
    <font>
      <b/>
      <sz val="16"/>
      <color indexed="9"/>
      <name val="Calibri"/>
      <family val="2"/>
    </font>
    <font>
      <b/>
      <sz val="12"/>
      <color indexed="8"/>
      <name val="Calibri"/>
      <family val="2"/>
    </font>
    <font>
      <sz val="12"/>
      <color indexed="8"/>
      <name val="Calibri"/>
      <family val="2"/>
    </font>
    <font>
      <b/>
      <sz val="12"/>
      <color indexed="9"/>
      <name val="Calibri"/>
      <family val="2"/>
    </font>
    <font>
      <b/>
      <sz val="11"/>
      <color indexed="8"/>
      <name val="Times New Roman"/>
      <family val="1"/>
    </font>
    <font>
      <b/>
      <sz val="11"/>
      <color indexed="9"/>
      <name val="Times New Roman"/>
      <family val="1"/>
    </font>
    <font>
      <sz val="11"/>
      <color indexed="8"/>
      <name val="Times New Roman"/>
      <family val="1"/>
    </font>
    <font>
      <b/>
      <sz val="12"/>
      <color indexed="8"/>
      <name val="Times New Roman"/>
      <family val="1"/>
    </font>
    <font>
      <sz val="11"/>
      <color indexed="9"/>
      <name val="Times New Roman"/>
      <family val="1"/>
    </font>
    <font>
      <sz val="11"/>
      <color indexed="8"/>
      <name val="Calibri"/>
      <family val="2"/>
    </font>
    <font>
      <sz val="11"/>
      <color indexed="8"/>
      <name val="Calibri"/>
      <family val="2"/>
    </font>
    <font>
      <sz val="12"/>
      <color rgb="FF000000"/>
      <name val="Times New Roman"/>
      <family val="1"/>
    </font>
    <font>
      <b/>
      <sz val="12"/>
      <name val="Times New Roman"/>
      <family val="1"/>
    </font>
    <font>
      <sz val="12"/>
      <name val="Times New Roman"/>
      <family val="1"/>
    </font>
    <font>
      <b/>
      <i/>
      <sz val="12"/>
      <name val="Times New Roman"/>
      <family val="1"/>
    </font>
    <font>
      <sz val="10"/>
      <color indexed="8"/>
      <name val="Times New Roman"/>
      <family val="1"/>
    </font>
    <font>
      <sz val="11"/>
      <color rgb="FF000000"/>
      <name val="Times New Roman"/>
      <family val="1"/>
    </font>
    <font>
      <b/>
      <i/>
      <u val="singleAccounting"/>
      <sz val="12"/>
      <color rgb="FF000000"/>
      <name val="Times New Roman"/>
      <family val="1"/>
    </font>
    <font>
      <b/>
      <sz val="11"/>
      <color rgb="FF000000"/>
      <name val="Calibri"/>
      <family val="2"/>
    </font>
    <font>
      <b/>
      <sz val="11"/>
      <color theme="1"/>
      <name val="Helvetica Neue"/>
      <family val="2"/>
      <scheme val="minor"/>
    </font>
    <font>
      <sz val="12"/>
      <color rgb="FF000000"/>
      <name val="Calibri"/>
      <family val="2"/>
    </font>
    <font>
      <b/>
      <sz val="18"/>
      <color theme="0"/>
      <name val="Helvetica Neue"/>
      <family val="2"/>
      <scheme val="minor"/>
    </font>
    <font>
      <sz val="18"/>
      <color theme="0"/>
      <name val="Helvetica Neue"/>
      <family val="2"/>
      <scheme val="minor"/>
    </font>
    <font>
      <u/>
      <sz val="11"/>
      <color theme="10"/>
      <name val="Calibri"/>
      <family val="2"/>
    </font>
    <font>
      <u/>
      <sz val="11"/>
      <color theme="11"/>
      <name val="Calibri"/>
      <family val="2"/>
    </font>
    <font>
      <sz val="10"/>
      <color theme="1"/>
      <name val="Helvetica Neue"/>
      <scheme val="minor"/>
    </font>
    <font>
      <sz val="8"/>
      <name val="Calibri"/>
      <family val="2"/>
    </font>
    <font>
      <sz val="12"/>
      <color theme="1"/>
      <name val="Calibri"/>
      <family val="2"/>
    </font>
    <font>
      <sz val="11"/>
      <color rgb="FF7030A0"/>
      <name val="Helvetica Neue"/>
      <scheme val="minor"/>
    </font>
    <font>
      <b/>
      <sz val="11"/>
      <color rgb="FF7030A0"/>
      <name val="Helvetica Neue"/>
      <scheme val="minor"/>
    </font>
    <font>
      <sz val="11"/>
      <name val="Helvetica Neue"/>
      <scheme val="minor"/>
    </font>
    <font>
      <sz val="10"/>
      <name val="Arial"/>
      <family val="2"/>
    </font>
    <font>
      <b/>
      <sz val="12"/>
      <name val="Arial"/>
      <family val="2"/>
    </font>
    <font>
      <b/>
      <sz val="10"/>
      <name val="Arial"/>
      <family val="2"/>
    </font>
    <font>
      <i/>
      <sz val="10"/>
      <name val="Arial"/>
      <family val="2"/>
    </font>
    <font>
      <sz val="10"/>
      <color indexed="9"/>
      <name val="Arial"/>
      <family val="2"/>
    </font>
    <font>
      <b/>
      <sz val="10"/>
      <color indexed="9"/>
      <name val="Arial"/>
      <family val="2"/>
    </font>
    <font>
      <b/>
      <vertAlign val="superscript"/>
      <sz val="10"/>
      <name val="Arial"/>
      <family val="2"/>
    </font>
    <font>
      <vertAlign val="superscript"/>
      <sz val="10"/>
      <name val="Arial"/>
      <family val="2"/>
    </font>
    <font>
      <b/>
      <sz val="10"/>
      <color rgb="FFFF0000"/>
      <name val="Arial"/>
      <family val="2"/>
    </font>
    <font>
      <sz val="10"/>
      <color indexed="8"/>
      <name val="Verdana"/>
      <family val="2"/>
    </font>
    <font>
      <u/>
      <sz val="10"/>
      <name val="Arial"/>
      <family val="2"/>
    </font>
    <font>
      <b/>
      <u/>
      <sz val="10"/>
      <name val="Arial"/>
      <family val="2"/>
    </font>
    <font>
      <sz val="10"/>
      <color theme="1"/>
      <name val="Arial"/>
      <family val="2"/>
    </font>
    <font>
      <b/>
      <sz val="11"/>
      <color rgb="FFFF0000"/>
      <name val="Helvetica Neue"/>
      <scheme val="minor"/>
    </font>
  </fonts>
  <fills count="27">
    <fill>
      <patternFill patternType="none"/>
    </fill>
    <fill>
      <patternFill patternType="gray125"/>
    </fill>
    <fill>
      <patternFill patternType="solid">
        <fgColor indexed="8"/>
        <bgColor auto="1"/>
      </patternFill>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21"/>
        <bgColor auto="1"/>
      </patternFill>
    </fill>
    <fill>
      <patternFill patternType="solid">
        <fgColor theme="0" tint="-0.14999847407452621"/>
        <bgColor indexed="64"/>
      </patternFill>
    </fill>
    <fill>
      <patternFill patternType="solid">
        <fgColor theme="1"/>
        <bgColor indexed="64"/>
      </patternFill>
    </fill>
    <fill>
      <patternFill patternType="solid">
        <fgColor theme="7"/>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theme="1"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s>
  <borders count="152">
    <border>
      <left/>
      <right/>
      <top/>
      <bottom/>
      <diagonal/>
    </border>
    <border>
      <left/>
      <right/>
      <top style="medium">
        <color indexed="8"/>
      </top>
      <bottom/>
      <diagonal/>
    </border>
    <border>
      <left/>
      <right/>
      <top/>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medium">
        <color indexed="8"/>
      </right>
      <top style="thin">
        <color indexed="8"/>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medium">
        <color auto="1"/>
      </left>
      <right/>
      <top style="thin">
        <color indexed="8"/>
      </top>
      <bottom style="thin">
        <color indexed="8"/>
      </bottom>
      <diagonal/>
    </border>
    <border>
      <left style="medium">
        <color indexed="8"/>
      </left>
      <right style="medium">
        <color indexed="8"/>
      </right>
      <top style="medium">
        <color auto="1"/>
      </top>
      <bottom/>
      <diagonal/>
    </border>
    <border>
      <left style="medium">
        <color auto="1"/>
      </left>
      <right style="medium">
        <color indexed="8"/>
      </right>
      <top style="medium">
        <color auto="1"/>
      </top>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style="medium">
        <color indexed="8"/>
      </left>
      <right/>
      <top style="medium">
        <color auto="1"/>
      </top>
      <bottom/>
      <diagonal/>
    </border>
    <border>
      <left style="medium">
        <color indexed="8"/>
      </left>
      <right style="medium">
        <color indexed="8"/>
      </right>
      <top/>
      <bottom style="thin">
        <color auto="1"/>
      </bottom>
      <diagonal/>
    </border>
    <border>
      <left style="thin">
        <color auto="1"/>
      </left>
      <right style="thin">
        <color auto="1"/>
      </right>
      <top/>
      <bottom/>
      <diagonal/>
    </border>
    <border>
      <left/>
      <right style="thin">
        <color auto="1"/>
      </right>
      <top style="medium">
        <color auto="1"/>
      </top>
      <bottom style="medium">
        <color auto="1"/>
      </bottom>
      <diagonal/>
    </border>
    <border>
      <left/>
      <right style="thin">
        <color auto="1"/>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thin">
        <color auto="1"/>
      </left>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indexed="8"/>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8"/>
      </right>
      <top style="medium">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10"/>
      </top>
      <bottom/>
      <diagonal/>
    </border>
    <border>
      <left/>
      <right/>
      <top/>
      <bottom style="thin">
        <color indexed="10"/>
      </bottom>
      <diagonal/>
    </border>
    <border>
      <left/>
      <right style="medium">
        <color auto="1"/>
      </right>
      <top/>
      <bottom style="thin">
        <color indexed="8"/>
      </bottom>
      <diagonal/>
    </border>
    <border>
      <left style="medium">
        <color auto="1"/>
      </left>
      <right style="thin">
        <color indexed="8"/>
      </right>
      <top/>
      <bottom/>
      <diagonal/>
    </border>
    <border>
      <left/>
      <right style="medium">
        <color auto="1"/>
      </right>
      <top style="thin">
        <color indexed="8"/>
      </top>
      <bottom/>
      <diagonal/>
    </border>
    <border>
      <left/>
      <right style="medium">
        <color auto="1"/>
      </right>
      <top style="thin">
        <color indexed="8"/>
      </top>
      <bottom style="thin">
        <color indexed="8"/>
      </bottom>
      <diagonal/>
    </border>
    <border>
      <left style="medium">
        <color auto="1"/>
      </left>
      <right/>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indexed="8"/>
      </bottom>
      <diagonal/>
    </border>
    <border>
      <left style="thin">
        <color indexed="8"/>
      </left>
      <right style="medium">
        <color auto="1"/>
      </right>
      <top style="thin">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medium">
        <color auto="1"/>
      </right>
      <top style="medium">
        <color indexed="8"/>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55"/>
      </top>
      <bottom style="thin">
        <color indexed="64"/>
      </bottom>
      <diagonal/>
    </border>
  </borders>
  <cellStyleXfs count="16">
    <xf numFmtId="0" fontId="0" fillId="0" borderId="0" applyNumberFormat="0" applyFill="0" applyBorder="0" applyProtection="0"/>
    <xf numFmtId="9" fontId="15" fillId="0" borderId="0" applyFont="0" applyFill="0" applyBorder="0" applyAlignment="0" applyProtection="0"/>
    <xf numFmtId="44" fontId="16" fillId="0" borderId="0" applyFont="0" applyFill="0" applyBorder="0" applyAlignment="0" applyProtection="0"/>
    <xf numFmtId="0" fontId="4" fillId="0" borderId="2"/>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7" fillId="0" borderId="2"/>
    <xf numFmtId="43" fontId="37" fillId="0" borderId="2" applyFont="0" applyFill="0" applyBorder="0" applyAlignment="0" applyProtection="0"/>
    <xf numFmtId="9" fontId="37" fillId="0" borderId="2" applyFont="0" applyFill="0" applyBorder="0" applyAlignment="0" applyProtection="0"/>
    <xf numFmtId="0" fontId="37" fillId="0" borderId="2"/>
    <xf numFmtId="44" fontId="49" fillId="0" borderId="2" applyFont="0" applyFill="0" applyBorder="0" applyAlignment="0" applyProtection="0"/>
  </cellStyleXfs>
  <cellXfs count="488">
    <xf numFmtId="0" fontId="0" fillId="0" borderId="0" xfId="0"/>
    <xf numFmtId="0" fontId="0" fillId="0" borderId="0" xfId="0" applyNumberFormat="1"/>
    <xf numFmtId="0" fontId="10" fillId="2" borderId="13" xfId="0" applyFont="1" applyFill="1" applyBorder="1"/>
    <xf numFmtId="0" fontId="0" fillId="11" borderId="27" xfId="0" applyNumberFormat="1" applyFill="1" applyBorder="1"/>
    <xf numFmtId="0" fontId="10" fillId="11" borderId="28" xfId="0" applyFont="1" applyFill="1" applyBorder="1" applyAlignment="1">
      <alignment wrapText="1"/>
    </xf>
    <xf numFmtId="0" fontId="0" fillId="11" borderId="2" xfId="0" applyNumberFormat="1" applyFill="1" applyBorder="1"/>
    <xf numFmtId="0" fontId="0" fillId="11" borderId="28" xfId="0" applyFill="1" applyBorder="1" applyAlignment="1">
      <alignment wrapText="1"/>
    </xf>
    <xf numFmtId="0" fontId="0" fillId="11" borderId="30" xfId="0" applyNumberFormat="1" applyFill="1" applyBorder="1"/>
    <xf numFmtId="49" fontId="7" fillId="4" borderId="3" xfId="0" applyNumberFormat="1" applyFont="1" applyFill="1" applyBorder="1" applyAlignment="1" applyProtection="1">
      <alignment vertical="top" wrapText="1"/>
    </xf>
    <xf numFmtId="166" fontId="8" fillId="4" borderId="3" xfId="0" applyNumberFormat="1" applyFont="1" applyFill="1" applyBorder="1" applyAlignment="1" applyProtection="1">
      <alignment horizontal="center"/>
    </xf>
    <xf numFmtId="166" fontId="7" fillId="3" borderId="3" xfId="0" applyNumberFormat="1" applyFont="1" applyFill="1" applyBorder="1" applyAlignment="1" applyProtection="1">
      <alignment horizontal="center"/>
    </xf>
    <xf numFmtId="9" fontId="8" fillId="4" borderId="3" xfId="0" applyNumberFormat="1" applyFont="1" applyFill="1" applyBorder="1" applyAlignment="1" applyProtection="1">
      <alignment horizontal="center"/>
    </xf>
    <xf numFmtId="49" fontId="7" fillId="4" borderId="3" xfId="0" applyNumberFormat="1" applyFont="1" applyFill="1" applyBorder="1" applyProtection="1"/>
    <xf numFmtId="49" fontId="9" fillId="2" borderId="3" xfId="0" applyNumberFormat="1" applyFont="1" applyFill="1" applyBorder="1" applyAlignment="1" applyProtection="1">
      <alignment horizontal="right" wrapText="1"/>
    </xf>
    <xf numFmtId="49" fontId="9" fillId="2" borderId="3" xfId="0" applyNumberFormat="1" applyFont="1" applyFill="1" applyBorder="1" applyAlignment="1" applyProtection="1">
      <alignment horizontal="left" wrapText="1"/>
    </xf>
    <xf numFmtId="167" fontId="8" fillId="4" borderId="3" xfId="0" applyNumberFormat="1" applyFont="1" applyFill="1" applyBorder="1" applyAlignment="1" applyProtection="1">
      <alignment horizontal="center"/>
    </xf>
    <xf numFmtId="0" fontId="0" fillId="3" borderId="8" xfId="0" applyFill="1" applyBorder="1" applyProtection="1"/>
    <xf numFmtId="0" fontId="0" fillId="3" borderId="10" xfId="0" applyFill="1" applyBorder="1" applyProtection="1"/>
    <xf numFmtId="0" fontId="5" fillId="3" borderId="8" xfId="0" applyFont="1" applyFill="1" applyBorder="1" applyAlignment="1" applyProtection="1">
      <alignment horizontal="center"/>
    </xf>
    <xf numFmtId="167" fontId="0" fillId="2" borderId="15" xfId="0" applyNumberFormat="1" applyFill="1" applyBorder="1" applyProtection="1"/>
    <xf numFmtId="0" fontId="12" fillId="3" borderId="12" xfId="0" applyFont="1" applyFill="1" applyBorder="1" applyProtection="1">
      <protection locked="0"/>
    </xf>
    <xf numFmtId="49" fontId="12" fillId="3" borderId="19" xfId="0" applyNumberFormat="1" applyFont="1" applyFill="1" applyBorder="1" applyAlignment="1" applyProtection="1">
      <alignment horizontal="left"/>
      <protection locked="0"/>
    </xf>
    <xf numFmtId="49" fontId="12" fillId="3" borderId="12" xfId="0" applyNumberFormat="1" applyFont="1" applyFill="1" applyBorder="1" applyProtection="1">
      <protection locked="0"/>
    </xf>
    <xf numFmtId="0" fontId="10" fillId="2" borderId="3" xfId="0" applyFont="1" applyFill="1" applyBorder="1" applyProtection="1">
      <protection locked="0"/>
    </xf>
    <xf numFmtId="49" fontId="10" fillId="3" borderId="12" xfId="0" applyNumberFormat="1" applyFont="1" applyFill="1" applyBorder="1" applyProtection="1">
      <protection locked="0"/>
    </xf>
    <xf numFmtId="49" fontId="12" fillId="3" borderId="12" xfId="0" applyNumberFormat="1" applyFont="1" applyFill="1" applyBorder="1" applyAlignment="1" applyProtection="1">
      <alignment horizontal="left"/>
      <protection locked="0"/>
    </xf>
    <xf numFmtId="0" fontId="12" fillId="3" borderId="20" xfId="0" applyFont="1" applyFill="1" applyBorder="1" applyProtection="1">
      <protection locked="0"/>
    </xf>
    <xf numFmtId="49" fontId="10" fillId="3" borderId="18" xfId="0" applyNumberFormat="1" applyFont="1" applyFill="1" applyBorder="1" applyProtection="1"/>
    <xf numFmtId="49" fontId="10" fillId="3" borderId="13" xfId="0" applyNumberFormat="1" applyFont="1" applyFill="1" applyBorder="1" applyProtection="1"/>
    <xf numFmtId="49" fontId="10" fillId="3" borderId="14" xfId="0" applyNumberFormat="1" applyFont="1" applyFill="1" applyBorder="1" applyProtection="1"/>
    <xf numFmtId="0" fontId="14" fillId="2" borderId="22" xfId="0" applyFont="1" applyFill="1" applyBorder="1" applyProtection="1"/>
    <xf numFmtId="0" fontId="14" fillId="2" borderId="23" xfId="0" applyFont="1" applyFill="1" applyBorder="1" applyProtection="1"/>
    <xf numFmtId="0" fontId="0" fillId="12" borderId="0" xfId="0" applyNumberFormat="1" applyFill="1" applyProtection="1"/>
    <xf numFmtId="49" fontId="0" fillId="3" borderId="24" xfId="0" applyNumberFormat="1" applyFill="1" applyBorder="1" applyProtection="1"/>
    <xf numFmtId="166" fontId="0" fillId="3" borderId="24" xfId="0" applyNumberFormat="1" applyFill="1" applyBorder="1" applyAlignment="1">
      <alignment vertical="center"/>
    </xf>
    <xf numFmtId="166" fontId="0" fillId="4" borderId="24" xfId="0" applyNumberFormat="1" applyFill="1" applyBorder="1" applyAlignment="1">
      <alignment vertical="center"/>
    </xf>
    <xf numFmtId="166" fontId="0" fillId="4" borderId="6" xfId="0" applyNumberFormat="1" applyFill="1" applyBorder="1" applyAlignment="1">
      <alignment vertical="center"/>
    </xf>
    <xf numFmtId="166" fontId="0" fillId="4" borderId="25" xfId="0" applyNumberFormat="1" applyFill="1" applyBorder="1" applyAlignment="1">
      <alignment vertical="center"/>
    </xf>
    <xf numFmtId="166" fontId="0" fillId="3" borderId="25" xfId="0" applyNumberFormat="1" applyFill="1" applyBorder="1" applyAlignment="1" applyProtection="1">
      <alignment vertical="center"/>
      <protection locked="0"/>
    </xf>
    <xf numFmtId="166" fontId="0" fillId="3" borderId="36" xfId="0" applyNumberFormat="1" applyFill="1" applyBorder="1" applyAlignment="1" applyProtection="1">
      <alignment vertical="center"/>
      <protection locked="0"/>
    </xf>
    <xf numFmtId="166" fontId="0" fillId="4" borderId="38" xfId="0" applyNumberFormat="1" applyFill="1" applyBorder="1" applyAlignment="1">
      <alignment vertical="center"/>
    </xf>
    <xf numFmtId="166" fontId="0" fillId="3" borderId="38" xfId="0" applyNumberFormat="1" applyFill="1" applyBorder="1" applyAlignment="1" applyProtection="1">
      <alignment vertical="center"/>
      <protection locked="0"/>
    </xf>
    <xf numFmtId="166" fontId="0" fillId="3" borderId="39" xfId="0" applyNumberFormat="1" applyFill="1" applyBorder="1" applyAlignment="1" applyProtection="1">
      <alignment vertical="center"/>
      <protection locked="0"/>
    </xf>
    <xf numFmtId="49" fontId="0" fillId="3" borderId="40" xfId="0" applyNumberFormat="1" applyFill="1" applyBorder="1" applyProtection="1"/>
    <xf numFmtId="166" fontId="0" fillId="3" borderId="40" xfId="0" applyNumberFormat="1" applyFill="1" applyBorder="1" applyAlignment="1">
      <alignment vertical="center"/>
    </xf>
    <xf numFmtId="166" fontId="0" fillId="4" borderId="40" xfId="0" applyNumberFormat="1" applyFill="1" applyBorder="1" applyAlignment="1">
      <alignment vertical="center"/>
    </xf>
    <xf numFmtId="166" fontId="10" fillId="4" borderId="42" xfId="0" applyNumberFormat="1" applyFont="1" applyFill="1" applyBorder="1" applyAlignment="1">
      <alignment vertical="center"/>
    </xf>
    <xf numFmtId="166" fontId="10" fillId="4" borderId="43" xfId="0" applyNumberFormat="1" applyFont="1" applyFill="1" applyBorder="1" applyAlignment="1">
      <alignment vertical="center"/>
    </xf>
    <xf numFmtId="166" fontId="0" fillId="4" borderId="33" xfId="0" applyNumberFormat="1" applyFill="1" applyBorder="1" applyAlignment="1">
      <alignment vertical="center"/>
    </xf>
    <xf numFmtId="166" fontId="0" fillId="3" borderId="33" xfId="0" applyNumberFormat="1" applyFill="1" applyBorder="1" applyAlignment="1" applyProtection="1">
      <alignment vertical="center"/>
      <protection locked="0"/>
    </xf>
    <xf numFmtId="166" fontId="0" fillId="3" borderId="34" xfId="0" applyNumberFormat="1" applyFill="1" applyBorder="1" applyAlignment="1" applyProtection="1">
      <alignment vertical="center"/>
      <protection locked="0"/>
    </xf>
    <xf numFmtId="0" fontId="0" fillId="0" borderId="2" xfId="0" applyNumberFormat="1" applyBorder="1"/>
    <xf numFmtId="168" fontId="10" fillId="3" borderId="2" xfId="0" applyNumberFormat="1" applyFont="1" applyFill="1" applyBorder="1" applyAlignment="1">
      <alignment vertical="center"/>
    </xf>
    <xf numFmtId="49" fontId="0" fillId="3" borderId="45" xfId="0" applyNumberFormat="1" applyFill="1" applyBorder="1" applyAlignment="1" applyProtection="1">
      <alignment vertical="top" wrapText="1"/>
    </xf>
    <xf numFmtId="49" fontId="0" fillId="3" borderId="48" xfId="0" applyNumberFormat="1" applyFill="1" applyBorder="1" applyAlignment="1" applyProtection="1">
      <alignment vertical="top" wrapText="1"/>
    </xf>
    <xf numFmtId="168" fontId="0" fillId="7" borderId="32" xfId="0" applyNumberFormat="1" applyFill="1" applyBorder="1" applyAlignment="1">
      <alignment vertical="center" wrapText="1"/>
    </xf>
    <xf numFmtId="168" fontId="0" fillId="7" borderId="34" xfId="0" applyNumberFormat="1" applyFill="1" applyBorder="1" applyAlignment="1">
      <alignment vertical="center" wrapText="1"/>
    </xf>
    <xf numFmtId="166" fontId="10" fillId="4" borderId="30" xfId="0" applyNumberFormat="1" applyFont="1" applyFill="1" applyBorder="1" applyAlignment="1" applyProtection="1">
      <alignment vertical="center"/>
    </xf>
    <xf numFmtId="166" fontId="10" fillId="4" borderId="31" xfId="0" applyNumberFormat="1" applyFont="1" applyFill="1" applyBorder="1" applyAlignment="1" applyProtection="1">
      <alignment vertical="center"/>
    </xf>
    <xf numFmtId="10" fontId="8" fillId="4" borderId="3" xfId="0" applyNumberFormat="1" applyFont="1" applyFill="1" applyBorder="1" applyAlignment="1" applyProtection="1">
      <alignment horizontal="center"/>
    </xf>
    <xf numFmtId="49" fontId="10" fillId="12" borderId="2" xfId="0" applyNumberFormat="1" applyFont="1" applyFill="1" applyBorder="1" applyProtection="1"/>
    <xf numFmtId="166" fontId="10" fillId="12" borderId="2" xfId="0" applyNumberFormat="1" applyFont="1" applyFill="1" applyBorder="1" applyAlignment="1" applyProtection="1">
      <alignment vertical="center"/>
    </xf>
    <xf numFmtId="0" fontId="0" fillId="0" borderId="0" xfId="0" applyNumberFormat="1" applyFill="1"/>
    <xf numFmtId="0" fontId="0" fillId="0" borderId="0" xfId="0" applyFill="1"/>
    <xf numFmtId="0" fontId="0" fillId="12" borderId="2" xfId="0" applyNumberFormat="1" applyFill="1" applyBorder="1" applyProtection="1"/>
    <xf numFmtId="0" fontId="0" fillId="0" borderId="2" xfId="0" applyNumberFormat="1" applyFill="1" applyBorder="1" applyProtection="1"/>
    <xf numFmtId="49" fontId="11" fillId="0" borderId="2" xfId="0" applyNumberFormat="1" applyFont="1" applyFill="1" applyBorder="1" applyAlignment="1" applyProtection="1">
      <alignment horizontal="center" vertical="center" wrapText="1"/>
    </xf>
    <xf numFmtId="0" fontId="14" fillId="12" borderId="2" xfId="0" applyFont="1" applyFill="1" applyBorder="1" applyProtection="1"/>
    <xf numFmtId="0" fontId="14" fillId="12" borderId="7" xfId="0" applyFont="1" applyFill="1" applyBorder="1" applyProtection="1"/>
    <xf numFmtId="168" fontId="10" fillId="12" borderId="2" xfId="0" applyNumberFormat="1" applyFont="1" applyFill="1" applyBorder="1" applyAlignment="1">
      <alignment vertical="center"/>
    </xf>
    <xf numFmtId="49" fontId="11" fillId="9" borderId="49" xfId="0" applyNumberFormat="1" applyFont="1" applyFill="1" applyBorder="1" applyAlignment="1" applyProtection="1">
      <alignment horizontal="center" vertical="center" wrapText="1"/>
    </xf>
    <xf numFmtId="49" fontId="11" fillId="10" borderId="49" xfId="0" applyNumberFormat="1" applyFont="1" applyFill="1" applyBorder="1" applyAlignment="1" applyProtection="1">
      <alignment horizontal="center" vertical="center" wrapText="1"/>
    </xf>
    <xf numFmtId="0" fontId="0" fillId="11" borderId="2" xfId="0" applyFill="1" applyBorder="1" applyAlignment="1">
      <alignment wrapText="1"/>
    </xf>
    <xf numFmtId="0" fontId="10" fillId="11" borderId="2" xfId="0" applyFont="1" applyFill="1" applyBorder="1" applyAlignment="1">
      <alignment wrapText="1"/>
    </xf>
    <xf numFmtId="166" fontId="0" fillId="15" borderId="25" xfId="0" applyNumberFormat="1" applyFill="1" applyBorder="1" applyAlignment="1" applyProtection="1">
      <alignment vertical="center"/>
      <protection locked="0"/>
    </xf>
    <xf numFmtId="166" fontId="0" fillId="15" borderId="36" xfId="0" applyNumberFormat="1" applyFill="1" applyBorder="1" applyAlignment="1" applyProtection="1">
      <alignment vertical="center"/>
      <protection locked="0"/>
    </xf>
    <xf numFmtId="168" fontId="0" fillId="15" borderId="46" xfId="0" applyNumberFormat="1" applyFill="1" applyBorder="1" applyAlignment="1" applyProtection="1">
      <alignment vertical="center"/>
      <protection locked="0"/>
    </xf>
    <xf numFmtId="168" fontId="0" fillId="15" borderId="47" xfId="0" applyNumberFormat="1" applyFill="1" applyBorder="1" applyAlignment="1" applyProtection="1">
      <alignment vertical="center"/>
      <protection locked="0"/>
    </xf>
    <xf numFmtId="168" fontId="0" fillId="15" borderId="33" xfId="0" applyNumberFormat="1" applyFill="1" applyBorder="1" applyAlignment="1" applyProtection="1">
      <alignment vertical="center"/>
      <protection locked="0"/>
    </xf>
    <xf numFmtId="168" fontId="0" fillId="15" borderId="34" xfId="0" applyNumberFormat="1" applyFill="1" applyBorder="1" applyAlignment="1" applyProtection="1">
      <alignment vertical="center"/>
      <protection locked="0"/>
    </xf>
    <xf numFmtId="49" fontId="11" fillId="10" borderId="54" xfId="0" applyNumberFormat="1" applyFont="1" applyFill="1" applyBorder="1" applyAlignment="1" applyProtection="1">
      <alignment horizontal="center" vertical="center" wrapText="1"/>
    </xf>
    <xf numFmtId="49" fontId="18" fillId="12" borderId="2" xfId="0" applyNumberFormat="1" applyFont="1" applyFill="1" applyBorder="1" applyAlignment="1" applyProtection="1">
      <alignment vertical="center" wrapText="1"/>
    </xf>
    <xf numFmtId="0" fontId="10" fillId="3" borderId="2" xfId="0" applyFont="1" applyFill="1" applyBorder="1"/>
    <xf numFmtId="49" fontId="13" fillId="12" borderId="2" xfId="0" applyNumberFormat="1" applyFont="1" applyFill="1" applyBorder="1" applyAlignment="1" applyProtection="1">
      <alignment vertical="center" wrapText="1"/>
    </xf>
    <xf numFmtId="0" fontId="13" fillId="2" borderId="22" xfId="0" applyFont="1" applyFill="1" applyBorder="1" applyAlignment="1" applyProtection="1">
      <alignment horizontal="left" vertical="center" wrapText="1"/>
    </xf>
    <xf numFmtId="0" fontId="13" fillId="2" borderId="23"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9" fontId="0" fillId="4" borderId="1" xfId="0" applyNumberFormat="1" applyFill="1" applyBorder="1" applyProtection="1"/>
    <xf numFmtId="9" fontId="0" fillId="4" borderId="2" xfId="0" applyNumberFormat="1" applyFill="1" applyBorder="1" applyProtection="1"/>
    <xf numFmtId="9" fontId="0" fillId="4" borderId="22" xfId="0" applyNumberFormat="1" applyFill="1" applyBorder="1" applyProtection="1"/>
    <xf numFmtId="9" fontId="0" fillId="4" borderId="22" xfId="1" applyFont="1" applyFill="1" applyBorder="1" applyAlignment="1" applyProtection="1"/>
    <xf numFmtId="0" fontId="14" fillId="2" borderId="6" xfId="0" applyFont="1" applyFill="1" applyBorder="1" applyProtection="1"/>
    <xf numFmtId="0" fontId="14" fillId="2" borderId="2" xfId="0" applyFont="1" applyFill="1" applyBorder="1" applyProtection="1"/>
    <xf numFmtId="0" fontId="14" fillId="2" borderId="7" xfId="0" applyFont="1" applyFill="1" applyBorder="1" applyProtection="1"/>
    <xf numFmtId="168" fontId="0" fillId="12" borderId="2" xfId="0" applyNumberFormat="1" applyFill="1" applyBorder="1" applyAlignment="1" applyProtection="1">
      <alignment vertical="center"/>
    </xf>
    <xf numFmtId="0" fontId="10" fillId="12" borderId="2" xfId="0" applyFont="1" applyFill="1" applyBorder="1"/>
    <xf numFmtId="49" fontId="11" fillId="10" borderId="56" xfId="0" applyNumberFormat="1" applyFont="1" applyFill="1" applyBorder="1" applyAlignment="1" applyProtection="1">
      <alignment horizontal="center" vertical="center" wrapText="1"/>
    </xf>
    <xf numFmtId="49" fontId="11" fillId="9" borderId="56" xfId="0" applyNumberFormat="1" applyFont="1" applyFill="1" applyBorder="1" applyAlignment="1">
      <alignment horizontal="center" vertical="center" wrapText="1"/>
    </xf>
    <xf numFmtId="49" fontId="11" fillId="10" borderId="44" xfId="0" applyNumberFormat="1" applyFont="1" applyFill="1" applyBorder="1" applyAlignment="1" applyProtection="1">
      <alignment horizontal="center" vertical="center" wrapText="1"/>
    </xf>
    <xf numFmtId="0" fontId="0" fillId="11" borderId="52" xfId="0" applyNumberFormat="1" applyFill="1" applyBorder="1"/>
    <xf numFmtId="0" fontId="0" fillId="11" borderId="53" xfId="0" applyNumberFormat="1" applyFill="1" applyBorder="1"/>
    <xf numFmtId="0" fontId="0" fillId="11" borderId="31" xfId="0" applyNumberFormat="1" applyFill="1" applyBorder="1"/>
    <xf numFmtId="166" fontId="0" fillId="3" borderId="60" xfId="0" applyNumberFormat="1" applyFill="1" applyBorder="1" applyAlignment="1" applyProtection="1">
      <alignment vertical="center"/>
      <protection locked="0"/>
    </xf>
    <xf numFmtId="166" fontId="0" fillId="3" borderId="51" xfId="0" applyNumberFormat="1" applyFill="1" applyBorder="1" applyAlignment="1" applyProtection="1">
      <alignment vertical="center"/>
      <protection locked="0"/>
    </xf>
    <xf numFmtId="166" fontId="0" fillId="3" borderId="62" xfId="0" applyNumberFormat="1" applyFill="1" applyBorder="1" applyAlignment="1" applyProtection="1">
      <alignment vertical="center"/>
      <protection locked="0"/>
    </xf>
    <xf numFmtId="168" fontId="10" fillId="18" borderId="30" xfId="0" applyNumberFormat="1" applyFont="1" applyFill="1" applyBorder="1" applyAlignment="1" applyProtection="1">
      <alignment vertical="center"/>
    </xf>
    <xf numFmtId="0" fontId="0" fillId="0" borderId="0" xfId="0" applyNumberFormat="1" applyProtection="1"/>
    <xf numFmtId="0" fontId="0" fillId="0" borderId="0" xfId="0" applyNumberFormat="1" applyFill="1" applyProtection="1"/>
    <xf numFmtId="168" fontId="0" fillId="0" borderId="2" xfId="0" applyNumberFormat="1" applyFill="1" applyBorder="1" applyAlignment="1" applyProtection="1">
      <alignment vertical="center"/>
    </xf>
    <xf numFmtId="169" fontId="0" fillId="0" borderId="2" xfId="0" applyNumberFormat="1" applyFill="1" applyBorder="1" applyProtection="1"/>
    <xf numFmtId="168" fontId="10" fillId="0" borderId="2" xfId="0" applyNumberFormat="1" applyFont="1" applyFill="1" applyBorder="1" applyAlignment="1" applyProtection="1">
      <alignment vertical="center"/>
    </xf>
    <xf numFmtId="0" fontId="0" fillId="0" borderId="2" xfId="0" applyNumberFormat="1" applyBorder="1" applyProtection="1"/>
    <xf numFmtId="168" fontId="21" fillId="16" borderId="30" xfId="0" applyNumberFormat="1" applyFont="1" applyFill="1" applyBorder="1" applyAlignment="1" applyProtection="1">
      <alignment vertical="center"/>
    </xf>
    <xf numFmtId="49" fontId="10" fillId="12" borderId="41" xfId="0" applyNumberFormat="1" applyFont="1" applyFill="1" applyBorder="1" applyProtection="1"/>
    <xf numFmtId="168" fontId="10" fillId="12" borderId="53" xfId="0" applyNumberFormat="1" applyFont="1" applyFill="1" applyBorder="1" applyAlignment="1">
      <alignment vertical="center"/>
    </xf>
    <xf numFmtId="49" fontId="15" fillId="12" borderId="29" xfId="0" applyNumberFormat="1" applyFont="1" applyFill="1" applyBorder="1" applyAlignment="1" applyProtection="1">
      <alignment horizontal="left" wrapText="1"/>
    </xf>
    <xf numFmtId="49" fontId="15" fillId="11" borderId="30" xfId="0" applyNumberFormat="1" applyFont="1" applyFill="1" applyBorder="1" applyAlignment="1" applyProtection="1">
      <alignment horizontal="right" wrapText="1"/>
    </xf>
    <xf numFmtId="168" fontId="10" fillId="12" borderId="30" xfId="0" applyNumberFormat="1" applyFont="1" applyFill="1" applyBorder="1" applyAlignment="1" applyProtection="1">
      <alignment vertical="center"/>
    </xf>
    <xf numFmtId="168" fontId="10" fillId="12" borderId="30" xfId="0" applyNumberFormat="1" applyFont="1" applyFill="1" applyBorder="1" applyAlignment="1">
      <alignment vertical="center"/>
    </xf>
    <xf numFmtId="168" fontId="10" fillId="12" borderId="31" xfId="0" applyNumberFormat="1" applyFont="1" applyFill="1" applyBorder="1" applyAlignment="1">
      <alignment vertical="center"/>
    </xf>
    <xf numFmtId="49" fontId="11" fillId="12" borderId="49" xfId="0" applyNumberFormat="1" applyFont="1" applyFill="1" applyBorder="1" applyAlignment="1" applyProtection="1">
      <alignment horizontal="center" vertical="center" wrapText="1"/>
    </xf>
    <xf numFmtId="49" fontId="11" fillId="20" borderId="50" xfId="0" applyNumberFormat="1" applyFont="1" applyFill="1" applyBorder="1" applyAlignment="1" applyProtection="1">
      <alignment horizontal="center" wrapText="1"/>
    </xf>
    <xf numFmtId="49" fontId="11" fillId="20" borderId="41" xfId="0" applyNumberFormat="1" applyFont="1" applyFill="1" applyBorder="1" applyAlignment="1" applyProtection="1">
      <alignment horizontal="center" wrapText="1"/>
    </xf>
    <xf numFmtId="49" fontId="15" fillId="3" borderId="71" xfId="0" applyNumberFormat="1" applyFont="1" applyFill="1" applyBorder="1" applyAlignment="1" applyProtection="1">
      <alignment vertical="top" wrapText="1"/>
    </xf>
    <xf numFmtId="49" fontId="15" fillId="3" borderId="72" xfId="0" applyNumberFormat="1" applyFont="1" applyFill="1" applyBorder="1" applyAlignment="1" applyProtection="1">
      <alignment vertical="top" wrapText="1"/>
    </xf>
    <xf numFmtId="49" fontId="0" fillId="3" borderId="71" xfId="0" applyNumberFormat="1" applyFill="1" applyBorder="1" applyProtection="1"/>
    <xf numFmtId="49" fontId="0" fillId="3" borderId="72" xfId="0" applyNumberFormat="1" applyFill="1" applyBorder="1" applyProtection="1"/>
    <xf numFmtId="49" fontId="0" fillId="14" borderId="72" xfId="0" applyNumberFormat="1" applyFill="1" applyBorder="1" applyProtection="1"/>
    <xf numFmtId="49" fontId="0" fillId="14" borderId="73" xfId="0" applyNumberFormat="1" applyFill="1" applyBorder="1" applyProtection="1"/>
    <xf numFmtId="166" fontId="0" fillId="11" borderId="68" xfId="0" applyNumberFormat="1" applyFill="1" applyBorder="1" applyAlignment="1">
      <alignment vertical="center"/>
    </xf>
    <xf numFmtId="166" fontId="0" fillId="11" borderId="70" xfId="0" applyNumberFormat="1" applyFill="1" applyBorder="1" applyAlignment="1">
      <alignment vertical="center"/>
    </xf>
    <xf numFmtId="49" fontId="0" fillId="3" borderId="73" xfId="0" applyNumberFormat="1" applyFill="1" applyBorder="1" applyProtection="1"/>
    <xf numFmtId="49" fontId="13" fillId="3" borderId="77" xfId="0" applyNumberFormat="1" applyFont="1" applyFill="1" applyBorder="1" applyAlignment="1" applyProtection="1">
      <alignment horizontal="center" vertical="center" wrapText="1"/>
    </xf>
    <xf numFmtId="49" fontId="13" fillId="3" borderId="78" xfId="0" applyNumberFormat="1" applyFont="1" applyFill="1" applyBorder="1" applyAlignment="1" applyProtection="1">
      <alignment horizontal="center" vertical="center" wrapText="1"/>
    </xf>
    <xf numFmtId="49" fontId="13" fillId="3" borderId="76" xfId="0" applyNumberFormat="1" applyFont="1" applyFill="1" applyBorder="1" applyAlignment="1" applyProtection="1">
      <alignment horizontal="center" vertical="center" wrapText="1"/>
    </xf>
    <xf numFmtId="168" fontId="0" fillId="15" borderId="79" xfId="0" applyNumberFormat="1" applyFill="1" applyBorder="1" applyAlignment="1" applyProtection="1">
      <alignment vertical="center"/>
      <protection locked="0"/>
    </xf>
    <xf numFmtId="168" fontId="0" fillId="15" borderId="80" xfId="0" applyNumberFormat="1" applyFill="1" applyBorder="1" applyAlignment="1" applyProtection="1">
      <alignment vertical="center"/>
      <protection locked="0"/>
    </xf>
    <xf numFmtId="49" fontId="11" fillId="19" borderId="81" xfId="0" applyNumberFormat="1" applyFont="1" applyFill="1" applyBorder="1" applyAlignment="1" applyProtection="1">
      <alignment horizontal="center" vertical="center" wrapText="1"/>
    </xf>
    <xf numFmtId="168" fontId="0" fillId="3" borderId="84" xfId="0" applyNumberFormat="1" applyFill="1" applyBorder="1" applyAlignment="1" applyProtection="1">
      <alignment vertical="center"/>
      <protection locked="0"/>
    </xf>
    <xf numFmtId="168" fontId="0" fillId="3" borderId="85" xfId="0" applyNumberFormat="1" applyFill="1" applyBorder="1" applyAlignment="1" applyProtection="1">
      <alignment vertical="center"/>
      <protection locked="0"/>
    </xf>
    <xf numFmtId="49" fontId="11" fillId="12" borderId="86" xfId="0" applyNumberFormat="1" applyFont="1" applyFill="1" applyBorder="1" applyAlignment="1" applyProtection="1">
      <alignment horizontal="center" vertical="center" wrapText="1"/>
    </xf>
    <xf numFmtId="168" fontId="0" fillId="7" borderId="87" xfId="0" applyNumberFormat="1" applyFill="1" applyBorder="1" applyAlignment="1">
      <alignment vertical="center" wrapText="1"/>
    </xf>
    <xf numFmtId="168" fontId="0" fillId="7" borderId="60" xfId="0" applyNumberFormat="1" applyFill="1" applyBorder="1" applyAlignment="1">
      <alignment vertical="center" wrapText="1"/>
    </xf>
    <xf numFmtId="169" fontId="0" fillId="7" borderId="90" xfId="0" applyNumberFormat="1" applyFill="1" applyBorder="1" applyAlignment="1">
      <alignment vertical="center" wrapText="1"/>
    </xf>
    <xf numFmtId="168" fontId="0" fillId="7" borderId="88" xfId="0" applyNumberFormat="1" applyFill="1" applyBorder="1" applyAlignment="1">
      <alignment vertical="center" wrapText="1"/>
    </xf>
    <xf numFmtId="169" fontId="0" fillId="7" borderId="91" xfId="0" applyNumberFormat="1" applyFill="1" applyBorder="1" applyAlignment="1">
      <alignment vertical="center" wrapText="1"/>
    </xf>
    <xf numFmtId="168" fontId="0" fillId="7" borderId="69" xfId="0" applyNumberFormat="1" applyFill="1" applyBorder="1" applyAlignment="1">
      <alignment vertical="center" wrapText="1"/>
    </xf>
    <xf numFmtId="168" fontId="0" fillId="7" borderId="89" xfId="0" applyNumberFormat="1" applyFill="1" applyBorder="1" applyAlignment="1">
      <alignment vertical="center" wrapText="1"/>
    </xf>
    <xf numFmtId="169" fontId="0" fillId="7" borderId="92" xfId="0" applyNumberFormat="1" applyFill="1" applyBorder="1" applyAlignment="1">
      <alignment vertical="center" wrapText="1"/>
    </xf>
    <xf numFmtId="168" fontId="0" fillId="11" borderId="32" xfId="0" applyNumberFormat="1" applyFill="1" applyBorder="1" applyAlignment="1" applyProtection="1">
      <alignment vertical="center"/>
    </xf>
    <xf numFmtId="168" fontId="0" fillId="11" borderId="33" xfId="0" applyNumberFormat="1" applyFill="1" applyBorder="1" applyAlignment="1" applyProtection="1">
      <alignment vertical="center"/>
    </xf>
    <xf numFmtId="168" fontId="0" fillId="11" borderId="34" xfId="0" applyNumberFormat="1" applyFill="1" applyBorder="1" applyAlignment="1" applyProtection="1">
      <alignment vertical="center"/>
    </xf>
    <xf numFmtId="168" fontId="0" fillId="3" borderId="87" xfId="0" applyNumberFormat="1" applyFill="1" applyBorder="1" applyAlignment="1" applyProtection="1">
      <alignment vertical="center"/>
      <protection locked="0"/>
    </xf>
    <xf numFmtId="168" fontId="0" fillId="3" borderId="82" xfId="0" applyNumberFormat="1" applyFill="1" applyBorder="1" applyAlignment="1" applyProtection="1">
      <alignment vertical="center"/>
      <protection locked="0"/>
    </xf>
    <xf numFmtId="168" fontId="0" fillId="3" borderId="83" xfId="0" applyNumberFormat="1" applyFill="1" applyBorder="1" applyAlignment="1" applyProtection="1">
      <alignment vertical="center"/>
      <protection locked="0"/>
    </xf>
    <xf numFmtId="168" fontId="0" fillId="11" borderId="87" xfId="0" applyNumberFormat="1" applyFill="1" applyBorder="1" applyAlignment="1" applyProtection="1">
      <alignment vertical="center"/>
    </xf>
    <xf numFmtId="168" fontId="0" fillId="11" borderId="82" xfId="0" applyNumberFormat="1" applyFill="1" applyBorder="1" applyAlignment="1" applyProtection="1">
      <alignment vertical="center"/>
    </xf>
    <xf numFmtId="168" fontId="0" fillId="11" borderId="83" xfId="0" applyNumberFormat="1" applyFill="1" applyBorder="1" applyAlignment="1" applyProtection="1">
      <alignment vertical="center"/>
    </xf>
    <xf numFmtId="168" fontId="0" fillId="3" borderId="69" xfId="0" applyNumberFormat="1" applyFill="1" applyBorder="1" applyAlignment="1" applyProtection="1">
      <alignment vertical="center"/>
      <protection locked="0"/>
    </xf>
    <xf numFmtId="166" fontId="0" fillId="4" borderId="32" xfId="0" applyNumberFormat="1" applyFill="1" applyBorder="1" applyAlignment="1">
      <alignment vertical="center"/>
    </xf>
    <xf numFmtId="166" fontId="0" fillId="4" borderId="34" xfId="0" applyNumberFormat="1" applyFill="1" applyBorder="1" applyAlignment="1">
      <alignment vertical="center"/>
    </xf>
    <xf numFmtId="166" fontId="0" fillId="4" borderId="87" xfId="0" applyNumberFormat="1" applyFill="1" applyBorder="1" applyAlignment="1">
      <alignment vertical="center"/>
    </xf>
    <xf numFmtId="166" fontId="0" fillId="4" borderId="82" xfId="0" applyNumberFormat="1" applyFill="1" applyBorder="1" applyAlignment="1">
      <alignment vertical="center"/>
    </xf>
    <xf numFmtId="166" fontId="0" fillId="4" borderId="83" xfId="0" applyNumberFormat="1" applyFill="1" applyBorder="1" applyAlignment="1">
      <alignment vertical="center"/>
    </xf>
    <xf numFmtId="166" fontId="0" fillId="4" borderId="69" xfId="0" applyNumberFormat="1" applyFill="1" applyBorder="1" applyAlignment="1">
      <alignment vertical="center"/>
    </xf>
    <xf numFmtId="166" fontId="0" fillId="4" borderId="84" xfId="0" applyNumberFormat="1" applyFill="1" applyBorder="1" applyAlignment="1">
      <alignment vertical="center"/>
    </xf>
    <xf numFmtId="166" fontId="0" fillId="4" borderId="85" xfId="0" applyNumberFormat="1" applyFill="1" applyBorder="1" applyAlignment="1">
      <alignment vertical="center"/>
    </xf>
    <xf numFmtId="166" fontId="0" fillId="3" borderId="32" xfId="0" applyNumberFormat="1" applyFill="1" applyBorder="1" applyAlignment="1" applyProtection="1">
      <alignment vertical="center"/>
      <protection locked="0"/>
    </xf>
    <xf numFmtId="166" fontId="0" fillId="3" borderId="87" xfId="0" applyNumberFormat="1" applyFill="1" applyBorder="1" applyAlignment="1" applyProtection="1">
      <alignment vertical="center"/>
      <protection locked="0"/>
    </xf>
    <xf numFmtId="166" fontId="0" fillId="3" borderId="82" xfId="0" applyNumberFormat="1" applyFill="1" applyBorder="1" applyAlignment="1" applyProtection="1">
      <alignment vertical="center"/>
      <protection locked="0"/>
    </xf>
    <xf numFmtId="166" fontId="0" fillId="3" borderId="83" xfId="0" applyNumberFormat="1" applyFill="1" applyBorder="1" applyAlignment="1" applyProtection="1">
      <alignment vertical="center"/>
      <protection locked="0"/>
    </xf>
    <xf numFmtId="166" fontId="0" fillId="3" borderId="69" xfId="0" applyNumberFormat="1" applyFill="1" applyBorder="1" applyAlignment="1" applyProtection="1">
      <alignment vertical="center"/>
      <protection locked="0"/>
    </xf>
    <xf numFmtId="166" fontId="0" fillId="3" borderId="84" xfId="0" applyNumberFormat="1" applyFill="1" applyBorder="1" applyAlignment="1" applyProtection="1">
      <alignment vertical="center"/>
      <protection locked="0"/>
    </xf>
    <xf numFmtId="166" fontId="0" fillId="3" borderId="85" xfId="0" applyNumberFormat="1" applyFill="1" applyBorder="1" applyAlignment="1" applyProtection="1">
      <alignment vertical="center"/>
      <protection locked="0"/>
    </xf>
    <xf numFmtId="49" fontId="10" fillId="4" borderId="41" xfId="0" applyNumberFormat="1" applyFont="1" applyFill="1" applyBorder="1" applyAlignment="1" applyProtection="1">
      <alignment horizontal="right"/>
    </xf>
    <xf numFmtId="49" fontId="10" fillId="4" borderId="29" xfId="0" applyNumberFormat="1" applyFont="1" applyFill="1" applyBorder="1" applyAlignment="1" applyProtection="1">
      <alignment horizontal="right"/>
    </xf>
    <xf numFmtId="49" fontId="10" fillId="3" borderId="41" xfId="0" applyNumberFormat="1" applyFont="1" applyFill="1" applyBorder="1" applyProtection="1"/>
    <xf numFmtId="168" fontId="10" fillId="7" borderId="2" xfId="0" applyNumberFormat="1" applyFont="1" applyFill="1" applyBorder="1" applyAlignment="1">
      <alignment vertical="center"/>
    </xf>
    <xf numFmtId="168" fontId="10" fillId="11" borderId="2" xfId="0" applyNumberFormat="1" applyFont="1" applyFill="1" applyBorder="1" applyAlignment="1">
      <alignment vertical="center"/>
    </xf>
    <xf numFmtId="168" fontId="0" fillId="7" borderId="96" xfId="0" applyNumberFormat="1" applyFill="1" applyBorder="1" applyAlignment="1">
      <alignment vertical="center" wrapText="1"/>
    </xf>
    <xf numFmtId="168" fontId="0" fillId="7" borderId="97" xfId="0" applyNumberFormat="1" applyFill="1" applyBorder="1" applyAlignment="1">
      <alignment vertical="center" wrapText="1"/>
    </xf>
    <xf numFmtId="168" fontId="0" fillId="7" borderId="98" xfId="0" applyNumberFormat="1" applyFill="1" applyBorder="1" applyAlignment="1">
      <alignment vertical="center" wrapText="1"/>
    </xf>
    <xf numFmtId="168" fontId="0" fillId="7" borderId="99" xfId="0" applyNumberFormat="1" applyFill="1" applyBorder="1" applyAlignment="1">
      <alignment vertical="center" wrapText="1"/>
    </xf>
    <xf numFmtId="168" fontId="0" fillId="15" borderId="100" xfId="0" applyNumberFormat="1" applyFill="1" applyBorder="1" applyAlignment="1" applyProtection="1">
      <alignment vertical="center"/>
      <protection locked="0"/>
    </xf>
    <xf numFmtId="168" fontId="0" fillId="15" borderId="101" xfId="0" applyNumberFormat="1" applyFill="1" applyBorder="1" applyAlignment="1" applyProtection="1">
      <alignment vertical="center"/>
      <protection locked="0"/>
    </xf>
    <xf numFmtId="168" fontId="0" fillId="15" borderId="102" xfId="0" applyNumberFormat="1" applyFill="1" applyBorder="1" applyAlignment="1" applyProtection="1">
      <alignment vertical="center"/>
      <protection locked="0"/>
    </xf>
    <xf numFmtId="168" fontId="0" fillId="15" borderId="103" xfId="0" applyNumberFormat="1" applyFill="1" applyBorder="1" applyAlignment="1" applyProtection="1">
      <alignment vertical="center"/>
      <protection locked="0"/>
    </xf>
    <xf numFmtId="168" fontId="0" fillId="15" borderId="104" xfId="0" applyNumberFormat="1" applyFill="1" applyBorder="1" applyAlignment="1" applyProtection="1">
      <alignment vertical="center"/>
      <protection locked="0"/>
    </xf>
    <xf numFmtId="168" fontId="0" fillId="15" borderId="97" xfId="0" applyNumberFormat="1" applyFill="1" applyBorder="1" applyAlignment="1" applyProtection="1">
      <alignment vertical="center"/>
      <protection locked="0"/>
    </xf>
    <xf numFmtId="168" fontId="0" fillId="3" borderId="105" xfId="0" applyNumberFormat="1" applyFill="1" applyBorder="1" applyAlignment="1" applyProtection="1">
      <alignment vertical="center"/>
      <protection locked="0"/>
    </xf>
    <xf numFmtId="168" fontId="10" fillId="3" borderId="106" xfId="0" applyNumberFormat="1" applyFont="1" applyFill="1" applyBorder="1" applyAlignment="1" applyProtection="1">
      <alignment vertical="center"/>
      <protection locked="0"/>
    </xf>
    <xf numFmtId="168" fontId="0" fillId="3" borderId="106" xfId="0" applyNumberFormat="1" applyFill="1" applyBorder="1" applyAlignment="1" applyProtection="1">
      <alignment vertical="center"/>
      <protection locked="0"/>
    </xf>
    <xf numFmtId="168" fontId="0" fillId="3" borderId="107" xfId="0" applyNumberFormat="1" applyFill="1" applyBorder="1" applyAlignment="1" applyProtection="1">
      <alignment vertical="center"/>
      <protection locked="0"/>
    </xf>
    <xf numFmtId="168" fontId="0" fillId="3" borderId="108" xfId="0" applyNumberFormat="1" applyFill="1" applyBorder="1" applyAlignment="1" applyProtection="1">
      <alignment vertical="center"/>
      <protection locked="0"/>
    </xf>
    <xf numFmtId="49" fontId="15" fillId="3" borderId="73" xfId="0" applyNumberFormat="1" applyFont="1" applyFill="1" applyBorder="1" applyAlignment="1" applyProtection="1">
      <alignment vertical="top" wrapText="1"/>
    </xf>
    <xf numFmtId="49" fontId="11" fillId="12" borderId="95" xfId="0" applyNumberFormat="1" applyFont="1" applyFill="1" applyBorder="1" applyAlignment="1" applyProtection="1">
      <alignment horizontal="center" vertical="center" wrapText="1"/>
    </xf>
    <xf numFmtId="49" fontId="11" fillId="19" borderId="109" xfId="0" applyNumberFormat="1" applyFont="1" applyFill="1" applyBorder="1" applyAlignment="1" applyProtection="1">
      <alignment horizontal="center" vertical="center" wrapText="1"/>
    </xf>
    <xf numFmtId="49" fontId="11" fillId="19" borderId="110" xfId="0" applyNumberFormat="1" applyFont="1" applyFill="1" applyBorder="1" applyAlignment="1" applyProtection="1">
      <alignment horizontal="center" vertical="center" wrapText="1"/>
    </xf>
    <xf numFmtId="49" fontId="11" fillId="19" borderId="111" xfId="0" applyNumberFormat="1" applyFont="1" applyFill="1" applyBorder="1" applyAlignment="1" applyProtection="1">
      <alignment horizontal="center" vertical="center" wrapText="1"/>
    </xf>
    <xf numFmtId="49" fontId="11" fillId="9" borderId="110" xfId="0" applyNumberFormat="1" applyFont="1" applyFill="1" applyBorder="1" applyAlignment="1" applyProtection="1">
      <alignment horizontal="center" vertical="center" wrapText="1"/>
    </xf>
    <xf numFmtId="49" fontId="11" fillId="9" borderId="111" xfId="0" applyNumberFormat="1" applyFont="1" applyFill="1" applyBorder="1" applyAlignment="1" applyProtection="1">
      <alignment horizontal="center" vertical="center" wrapText="1"/>
    </xf>
    <xf numFmtId="0" fontId="4" fillId="12" borderId="2" xfId="3" applyFill="1"/>
    <xf numFmtId="0" fontId="4" fillId="0" borderId="2" xfId="3"/>
    <xf numFmtId="0" fontId="4" fillId="0" borderId="93" xfId="3" applyBorder="1"/>
    <xf numFmtId="0" fontId="4" fillId="0" borderId="112" xfId="3" applyBorder="1"/>
    <xf numFmtId="0" fontId="4" fillId="0" borderId="113" xfId="3" applyBorder="1"/>
    <xf numFmtId="0" fontId="0" fillId="3" borderId="2" xfId="0" applyFill="1" applyBorder="1"/>
    <xf numFmtId="49" fontId="0" fillId="3" borderId="2" xfId="0" applyNumberFormat="1" applyFill="1" applyBorder="1"/>
    <xf numFmtId="0" fontId="0" fillId="3" borderId="114" xfId="0" applyFill="1" applyBorder="1"/>
    <xf numFmtId="0" fontId="0" fillId="3" borderId="115" xfId="0" applyFill="1" applyBorder="1"/>
    <xf numFmtId="0" fontId="0" fillId="3" borderId="28" xfId="0" applyFill="1" applyBorder="1" applyProtection="1"/>
    <xf numFmtId="0" fontId="0" fillId="3" borderId="116" xfId="0" applyFill="1" applyBorder="1" applyProtection="1"/>
    <xf numFmtId="49" fontId="5" fillId="3" borderId="117" xfId="0" applyNumberFormat="1" applyFont="1" applyFill="1" applyBorder="1" applyAlignment="1" applyProtection="1">
      <alignment horizontal="right"/>
    </xf>
    <xf numFmtId="49" fontId="5" fillId="3" borderId="117" xfId="0" applyNumberFormat="1" applyFont="1" applyFill="1" applyBorder="1" applyAlignment="1" applyProtection="1">
      <alignment horizontal="right" wrapText="1"/>
    </xf>
    <xf numFmtId="0" fontId="0" fillId="3" borderId="118" xfId="0" applyFill="1" applyBorder="1" applyProtection="1"/>
    <xf numFmtId="0" fontId="5" fillId="3" borderId="120" xfId="0" applyFont="1" applyFill="1" applyBorder="1" applyAlignment="1" applyProtection="1">
      <alignment horizontal="center"/>
    </xf>
    <xf numFmtId="0" fontId="5" fillId="3" borderId="116" xfId="0" applyFont="1" applyFill="1" applyBorder="1" applyAlignment="1" applyProtection="1">
      <alignment horizontal="center"/>
    </xf>
    <xf numFmtId="49" fontId="5" fillId="7" borderId="100" xfId="0" applyNumberFormat="1" applyFont="1" applyFill="1" applyBorder="1" applyAlignment="1" applyProtection="1">
      <alignment horizontal="center"/>
    </xf>
    <xf numFmtId="49" fontId="5" fillId="7" borderId="101" xfId="0" applyNumberFormat="1" applyFont="1" applyFill="1" applyBorder="1" applyAlignment="1" applyProtection="1">
      <alignment horizontal="center"/>
    </xf>
    <xf numFmtId="49" fontId="5" fillId="7" borderId="121" xfId="0" applyNumberFormat="1" applyFont="1" applyFill="1" applyBorder="1" applyAlignment="1" applyProtection="1">
      <alignment horizontal="center"/>
    </xf>
    <xf numFmtId="49" fontId="0" fillId="3" borderId="100" xfId="0" applyNumberFormat="1" applyFill="1" applyBorder="1" applyProtection="1"/>
    <xf numFmtId="167" fontId="0" fillId="3" borderId="101" xfId="0" applyNumberFormat="1" applyFill="1" applyBorder="1" applyProtection="1"/>
    <xf numFmtId="167" fontId="0" fillId="5" borderId="101" xfId="0" applyNumberFormat="1" applyFill="1" applyBorder="1" applyProtection="1"/>
    <xf numFmtId="167" fontId="0" fillId="7" borderId="121" xfId="0" applyNumberFormat="1" applyFill="1" applyBorder="1" applyProtection="1"/>
    <xf numFmtId="167" fontId="0" fillId="8" borderId="101" xfId="0" applyNumberFormat="1" applyFill="1" applyBorder="1" applyProtection="1"/>
    <xf numFmtId="49" fontId="0" fillId="3" borderId="122" xfId="0" applyNumberFormat="1" applyFill="1" applyBorder="1" applyProtection="1"/>
    <xf numFmtId="167" fontId="0" fillId="7" borderId="123" xfId="0" applyNumberFormat="1" applyFill="1" applyBorder="1" applyProtection="1"/>
    <xf numFmtId="49" fontId="5" fillId="3" borderId="124" xfId="0" applyNumberFormat="1" applyFont="1" applyFill="1" applyBorder="1" applyProtection="1"/>
    <xf numFmtId="167" fontId="0" fillId="7" borderId="125" xfId="0" applyNumberFormat="1" applyFill="1" applyBorder="1" applyProtection="1"/>
    <xf numFmtId="167" fontId="0" fillId="7" borderId="126" xfId="0" applyNumberFormat="1" applyFill="1" applyBorder="1" applyProtection="1"/>
    <xf numFmtId="165" fontId="8" fillId="6" borderId="3" xfId="0" applyNumberFormat="1" applyFont="1" applyFill="1" applyBorder="1" applyAlignment="1" applyProtection="1">
      <alignment horizontal="center"/>
      <protection locked="0"/>
    </xf>
    <xf numFmtId="166" fontId="8" fillId="6" borderId="3" xfId="0" applyNumberFormat="1" applyFont="1" applyFill="1" applyBorder="1" applyAlignment="1" applyProtection="1">
      <alignment horizontal="center"/>
      <protection locked="0"/>
    </xf>
    <xf numFmtId="44" fontId="33" fillId="13" borderId="25" xfId="2" applyFont="1" applyFill="1" applyBorder="1" applyAlignment="1" applyProtection="1">
      <alignment horizontal="center"/>
      <protection locked="0"/>
    </xf>
    <xf numFmtId="0" fontId="0" fillId="3" borderId="11" xfId="0" applyFill="1" applyBorder="1" applyProtection="1">
      <protection locked="0"/>
    </xf>
    <xf numFmtId="0" fontId="0" fillId="3" borderId="119" xfId="0" applyFill="1" applyBorder="1" applyProtection="1">
      <protection locked="0"/>
    </xf>
    <xf numFmtId="44" fontId="0" fillId="6" borderId="101" xfId="0" applyNumberFormat="1" applyFill="1" applyBorder="1" applyProtection="1">
      <protection locked="0"/>
    </xf>
    <xf numFmtId="44" fontId="0" fillId="6" borderId="15" xfId="0" applyNumberFormat="1" applyFill="1" applyBorder="1" applyProtection="1">
      <protection locked="0"/>
    </xf>
    <xf numFmtId="0" fontId="4" fillId="0" borderId="28" xfId="3" applyBorder="1"/>
    <xf numFmtId="0" fontId="4" fillId="0" borderId="53" xfId="3" applyBorder="1"/>
    <xf numFmtId="0" fontId="37" fillId="21" borderId="2" xfId="11" applyFill="1"/>
    <xf numFmtId="0" fontId="39" fillId="0" borderId="135" xfId="11" applyFont="1" applyBorder="1"/>
    <xf numFmtId="170" fontId="42" fillId="23" borderId="135" xfId="11" applyNumberFormat="1" applyFont="1" applyFill="1" applyBorder="1" applyAlignment="1">
      <alignment horizontal="center" vertical="center" wrapText="1"/>
    </xf>
    <xf numFmtId="0" fontId="37" fillId="21" borderId="2" xfId="11" quotePrefix="1" applyFill="1"/>
    <xf numFmtId="170" fontId="37" fillId="0" borderId="135" xfId="11" applyNumberFormat="1" applyBorder="1" applyAlignment="1">
      <alignment horizontal="right"/>
    </xf>
    <xf numFmtId="164" fontId="37" fillId="21" borderId="2" xfId="11" applyNumberFormat="1" applyFill="1"/>
    <xf numFmtId="170" fontId="37" fillId="21" borderId="2" xfId="11" applyNumberFormat="1" applyFill="1"/>
    <xf numFmtId="170" fontId="37" fillId="11" borderId="141" xfId="11" applyNumberFormat="1" applyFill="1" applyBorder="1" applyAlignment="1">
      <alignment horizontal="right"/>
    </xf>
    <xf numFmtId="170" fontId="37" fillId="21" borderId="135" xfId="11" applyNumberFormat="1" applyFill="1" applyBorder="1"/>
    <xf numFmtId="0" fontId="46" fillId="0" borderId="2" xfId="11" applyFont="1"/>
    <xf numFmtId="10" fontId="37" fillId="21" borderId="2" xfId="11" applyNumberFormat="1" applyFill="1"/>
    <xf numFmtId="0" fontId="37" fillId="21" borderId="2" xfId="11" applyFill="1" applyAlignment="1">
      <alignment horizontal="left" vertical="top"/>
    </xf>
    <xf numFmtId="170" fontId="37" fillId="21" borderId="2" xfId="11" applyNumberFormat="1" applyFill="1" applyAlignment="1">
      <alignment horizontal="left" vertical="top"/>
    </xf>
    <xf numFmtId="0" fontId="37" fillId="25" borderId="2" xfId="11" applyFill="1"/>
    <xf numFmtId="170" fontId="39" fillId="0" borderId="135" xfId="11" applyNumberFormat="1" applyFont="1" applyBorder="1" applyAlignment="1">
      <alignment horizontal="center" vertical="center" wrapText="1"/>
    </xf>
    <xf numFmtId="170" fontId="39" fillId="25" borderId="2" xfId="11" applyNumberFormat="1" applyFont="1" applyFill="1" applyAlignment="1">
      <alignment horizontal="center" vertical="center" wrapText="1"/>
    </xf>
    <xf numFmtId="0" fontId="39" fillId="11" borderId="2" xfId="11" applyFont="1" applyFill="1"/>
    <xf numFmtId="171" fontId="39" fillId="11" borderId="2" xfId="12" applyNumberFormat="1" applyFont="1" applyFill="1" applyBorder="1" applyAlignment="1"/>
    <xf numFmtId="2" fontId="39" fillId="11" borderId="2" xfId="11" applyNumberFormat="1" applyFont="1" applyFill="1" applyAlignment="1">
      <alignment horizontal="right"/>
    </xf>
    <xf numFmtId="2" fontId="39" fillId="25" borderId="2" xfId="11" applyNumberFormat="1" applyFont="1" applyFill="1"/>
    <xf numFmtId="171" fontId="37" fillId="21" borderId="2" xfId="11" applyNumberFormat="1" applyFill="1"/>
    <xf numFmtId="0" fontId="47" fillId="0" borderId="2" xfId="11" applyFont="1" applyAlignment="1">
      <alignment horizontal="center"/>
    </xf>
    <xf numFmtId="2" fontId="39" fillId="11" borderId="2" xfId="11" applyNumberFormat="1" applyFont="1" applyFill="1"/>
    <xf numFmtId="2" fontId="37" fillId="11" borderId="2" xfId="11" applyNumberFormat="1" applyFill="1"/>
    <xf numFmtId="9" fontId="37" fillId="0" borderId="2" xfId="11" applyNumberFormat="1" applyAlignment="1">
      <alignment horizontal="left" vertical="top" wrapText="1"/>
    </xf>
    <xf numFmtId="0" fontId="37" fillId="0" borderId="2" xfId="11" applyAlignment="1">
      <alignment horizontal="center"/>
    </xf>
    <xf numFmtId="9" fontId="37" fillId="0" borderId="2" xfId="11" applyNumberFormat="1" applyAlignment="1">
      <alignment horizontal="center"/>
    </xf>
    <xf numFmtId="9" fontId="37" fillId="25" borderId="2" xfId="11" applyNumberFormat="1" applyFill="1" applyAlignment="1">
      <alignment horizontal="center"/>
    </xf>
    <xf numFmtId="0" fontId="37" fillId="21" borderId="2" xfId="11" applyFill="1" applyAlignment="1">
      <alignment vertical="top"/>
    </xf>
    <xf numFmtId="2" fontId="39" fillId="26" borderId="2" xfId="11" applyNumberFormat="1" applyFont="1" applyFill="1"/>
    <xf numFmtId="1" fontId="39" fillId="11" borderId="2" xfId="11" applyNumberFormat="1" applyFont="1" applyFill="1"/>
    <xf numFmtId="1" fontId="39" fillId="11" borderId="2" xfId="11" applyNumberFormat="1" applyFont="1" applyFill="1" applyAlignment="1">
      <alignment horizontal="right"/>
    </xf>
    <xf numFmtId="1" fontId="39" fillId="25" borderId="2" xfId="11" applyNumberFormat="1" applyFont="1" applyFill="1"/>
    <xf numFmtId="9" fontId="37" fillId="25" borderId="2" xfId="11" applyNumberFormat="1" applyFill="1" applyAlignment="1">
      <alignment horizontal="left" vertical="top" wrapText="1"/>
    </xf>
    <xf numFmtId="9" fontId="39" fillId="26" borderId="2" xfId="13" applyFont="1" applyFill="1" applyBorder="1" applyAlignment="1"/>
    <xf numFmtId="0" fontId="37" fillId="25" borderId="2" xfId="11" applyFill="1" applyAlignment="1">
      <alignment vertical="top"/>
    </xf>
    <xf numFmtId="169" fontId="39" fillId="11" borderId="2" xfId="13" applyNumberFormat="1" applyFont="1" applyFill="1" applyBorder="1" applyAlignment="1">
      <alignment horizontal="right"/>
    </xf>
    <xf numFmtId="9" fontId="39" fillId="25" borderId="2" xfId="13" applyFont="1" applyFill="1" applyBorder="1" applyAlignment="1"/>
    <xf numFmtId="169" fontId="39" fillId="25" borderId="2" xfId="13" applyNumberFormat="1" applyFont="1" applyFill="1" applyBorder="1" applyAlignment="1"/>
    <xf numFmtId="169" fontId="37" fillId="21" borderId="2" xfId="13" applyNumberFormat="1" applyFont="1" applyFill="1" applyBorder="1"/>
    <xf numFmtId="169" fontId="37" fillId="21" borderId="2" xfId="13" applyNumberFormat="1" applyFont="1" applyFill="1"/>
    <xf numFmtId="0" fontId="37" fillId="0" borderId="2" xfId="14"/>
    <xf numFmtId="0" fontId="45" fillId="0" borderId="2" xfId="14" applyFont="1"/>
    <xf numFmtId="0" fontId="39" fillId="0" borderId="2" xfId="14" applyFont="1"/>
    <xf numFmtId="0" fontId="48" fillId="0" borderId="2" xfId="14" applyFont="1"/>
    <xf numFmtId="0" fontId="48" fillId="0" borderId="2" xfId="14" applyFont="1" applyAlignment="1">
      <alignment horizontal="center"/>
    </xf>
    <xf numFmtId="0" fontId="47" fillId="0" borderId="2" xfId="14" applyFont="1" applyAlignment="1">
      <alignment horizontal="center"/>
    </xf>
    <xf numFmtId="172" fontId="0" fillId="0" borderId="2" xfId="15" applyNumberFormat="1" applyFont="1"/>
    <xf numFmtId="172" fontId="0" fillId="0" borderId="131" xfId="15" applyNumberFormat="1" applyFont="1" applyBorder="1"/>
    <xf numFmtId="172" fontId="37" fillId="0" borderId="2" xfId="14" applyNumberFormat="1"/>
    <xf numFmtId="172" fontId="39" fillId="0" borderId="143" xfId="15" applyNumberFormat="1" applyFont="1" applyBorder="1"/>
    <xf numFmtId="0" fontId="40" fillId="0" borderId="2" xfId="14" applyFont="1"/>
    <xf numFmtId="172" fontId="39" fillId="0" borderId="2" xfId="15" applyNumberFormat="1" applyFont="1" applyBorder="1"/>
    <xf numFmtId="172" fontId="39" fillId="0" borderId="2" xfId="14" applyNumberFormat="1" applyFont="1"/>
    <xf numFmtId="10" fontId="39" fillId="26" borderId="2" xfId="13" applyNumberFormat="1" applyFont="1" applyFill="1" applyBorder="1" applyAlignment="1"/>
    <xf numFmtId="0" fontId="29" fillId="0" borderId="0" xfId="10"/>
    <xf numFmtId="170" fontId="37" fillId="22" borderId="141" xfId="11" applyNumberFormat="1" applyFill="1" applyBorder="1" applyAlignment="1" applyProtection="1">
      <alignment horizontal="right" wrapText="1"/>
      <protection locked="0"/>
    </xf>
    <xf numFmtId="170" fontId="37" fillId="22" borderId="135" xfId="11" applyNumberFormat="1" applyFill="1" applyBorder="1" applyAlignment="1" applyProtection="1">
      <alignment horizontal="right"/>
      <protection locked="0"/>
    </xf>
    <xf numFmtId="170" fontId="37" fillId="22" borderId="135" xfId="11" applyNumberFormat="1" applyFill="1" applyBorder="1" applyAlignment="1" applyProtection="1">
      <alignment horizontal="right" wrapText="1"/>
      <protection locked="0"/>
    </xf>
    <xf numFmtId="172" fontId="39" fillId="0" borderId="143" xfId="14" applyNumberFormat="1" applyFont="1" applyBorder="1"/>
    <xf numFmtId="0" fontId="39" fillId="0" borderId="148" xfId="11" applyFont="1" applyBorder="1"/>
    <xf numFmtId="0" fontId="39" fillId="0" borderId="138" xfId="11" applyFont="1" applyBorder="1"/>
    <xf numFmtId="0" fontId="41" fillId="23" borderId="138" xfId="11" applyFont="1" applyFill="1" applyBorder="1"/>
    <xf numFmtId="0" fontId="37" fillId="21" borderId="138" xfId="11" applyFill="1" applyBorder="1" applyAlignment="1">
      <alignment vertical="top"/>
    </xf>
    <xf numFmtId="0" fontId="37" fillId="21" borderId="145" xfId="11" applyFill="1" applyBorder="1"/>
    <xf numFmtId="169" fontId="39" fillId="11" borderId="2" xfId="13" applyNumberFormat="1" applyFont="1" applyFill="1" applyBorder="1" applyAlignment="1" applyProtection="1">
      <protection hidden="1"/>
    </xf>
    <xf numFmtId="0" fontId="38" fillId="0" borderId="143" xfId="14" applyFont="1" applyBorder="1" applyAlignment="1">
      <alignment horizontal="center"/>
    </xf>
    <xf numFmtId="0" fontId="37" fillId="0" borderId="2" xfId="14" applyAlignment="1">
      <alignment horizontal="left" wrapText="1"/>
    </xf>
    <xf numFmtId="0" fontId="39" fillId="0" borderId="143" xfId="14" applyFont="1" applyBorder="1" applyAlignment="1">
      <alignment horizontal="center"/>
    </xf>
    <xf numFmtId="0" fontId="38" fillId="0" borderId="145" xfId="11" applyFont="1" applyBorder="1" applyAlignment="1">
      <alignment horizontal="center" vertical="center"/>
    </xf>
    <xf numFmtId="0" fontId="37" fillId="21" borderId="145" xfId="11" applyFill="1" applyBorder="1" applyAlignment="1">
      <alignment horizontal="left" vertical="center" wrapText="1"/>
    </xf>
    <xf numFmtId="0" fontId="37" fillId="21" borderId="149" xfId="11" applyFill="1" applyBorder="1" applyAlignment="1">
      <alignment horizontal="center"/>
    </xf>
    <xf numFmtId="0" fontId="37" fillId="21" borderId="56" xfId="11" applyFill="1" applyBorder="1" applyAlignment="1">
      <alignment horizontal="center"/>
    </xf>
    <xf numFmtId="0" fontId="37" fillId="21" borderId="150" xfId="11" applyFill="1" applyBorder="1" applyAlignment="1">
      <alignment horizontal="center"/>
    </xf>
    <xf numFmtId="0" fontId="39" fillId="0" borderId="139" xfId="11" applyFont="1" applyBorder="1" applyAlignment="1">
      <alignment horizontal="center"/>
    </xf>
    <xf numFmtId="0" fontId="39" fillId="0" borderId="140" xfId="11" applyFont="1" applyBorder="1" applyAlignment="1">
      <alignment horizontal="center"/>
    </xf>
    <xf numFmtId="0" fontId="39" fillId="0" borderId="137" xfId="11" applyFont="1" applyBorder="1" applyAlignment="1">
      <alignment horizontal="center"/>
    </xf>
    <xf numFmtId="0" fontId="39" fillId="0" borderId="138" xfId="11" applyFont="1" applyBorder="1" applyAlignment="1">
      <alignment horizontal="center"/>
    </xf>
    <xf numFmtId="0" fontId="37" fillId="21" borderId="137" xfId="11" applyFill="1" applyBorder="1" applyAlignment="1">
      <alignment horizontal="left" vertical="top" wrapText="1"/>
    </xf>
    <xf numFmtId="0" fontId="37" fillId="21" borderId="138" xfId="11" applyFill="1" applyBorder="1" applyAlignment="1">
      <alignment horizontal="left" vertical="top" wrapText="1"/>
    </xf>
    <xf numFmtId="0" fontId="37" fillId="24" borderId="130" xfId="11" applyFill="1" applyBorder="1" applyAlignment="1" applyProtection="1">
      <alignment horizontal="left" vertical="top" wrapText="1"/>
      <protection locked="0"/>
    </xf>
    <xf numFmtId="0" fontId="37" fillId="24" borderId="127" xfId="11" applyFill="1" applyBorder="1" applyAlignment="1" applyProtection="1">
      <alignment horizontal="left" vertical="top" wrapText="1"/>
      <protection locked="0"/>
    </xf>
    <xf numFmtId="0" fontId="37" fillId="24" borderId="2" xfId="11" applyFill="1" applyAlignment="1" applyProtection="1">
      <alignment horizontal="left" vertical="top" wrapText="1"/>
      <protection locked="0"/>
    </xf>
    <xf numFmtId="0" fontId="37" fillId="24" borderId="128" xfId="11" applyFill="1" applyBorder="1" applyAlignment="1" applyProtection="1">
      <alignment horizontal="left" vertical="top" wrapText="1"/>
      <protection locked="0"/>
    </xf>
    <xf numFmtId="0" fontId="37" fillId="24" borderId="131" xfId="11" applyFill="1" applyBorder="1" applyAlignment="1" applyProtection="1">
      <alignment horizontal="left" vertical="top" wrapText="1"/>
      <protection locked="0"/>
    </xf>
    <xf numFmtId="0" fontId="37" fillId="24" borderId="129" xfId="11" applyFill="1" applyBorder="1" applyAlignment="1" applyProtection="1">
      <alignment horizontal="left" vertical="top" wrapText="1"/>
      <protection locked="0"/>
    </xf>
    <xf numFmtId="0" fontId="39" fillId="22" borderId="146" xfId="11" applyFont="1" applyFill="1" applyBorder="1" applyAlignment="1" applyProtection="1">
      <alignment horizontal="center"/>
      <protection locked="0"/>
    </xf>
    <xf numFmtId="0" fontId="39" fillId="22" borderId="147" xfId="11" applyFont="1" applyFill="1" applyBorder="1" applyAlignment="1" applyProtection="1">
      <alignment horizontal="center"/>
      <protection locked="0"/>
    </xf>
    <xf numFmtId="0" fontId="39" fillId="22" borderId="148" xfId="11" applyFont="1" applyFill="1" applyBorder="1" applyAlignment="1" applyProtection="1">
      <alignment horizontal="center"/>
      <protection locked="0"/>
    </xf>
    <xf numFmtId="3" fontId="39" fillId="22" borderId="136" xfId="11" applyNumberFormat="1" applyFont="1" applyFill="1" applyBorder="1" applyAlignment="1" applyProtection="1">
      <alignment horizontal="center"/>
      <protection locked="0"/>
    </xf>
    <xf numFmtId="0" fontId="39" fillId="22" borderId="137" xfId="11" applyFont="1" applyFill="1" applyBorder="1" applyAlignment="1" applyProtection="1">
      <alignment horizontal="center"/>
      <protection locked="0"/>
    </xf>
    <xf numFmtId="0" fontId="39" fillId="22" borderId="138" xfId="11" applyFont="1" applyFill="1" applyBorder="1" applyAlignment="1" applyProtection="1">
      <alignment horizontal="center"/>
      <protection locked="0"/>
    </xf>
    <xf numFmtId="0" fontId="39" fillId="22" borderId="136" xfId="11" applyFont="1" applyFill="1" applyBorder="1" applyAlignment="1" applyProtection="1">
      <alignment horizontal="center"/>
      <protection locked="0"/>
    </xf>
    <xf numFmtId="0" fontId="45" fillId="21" borderId="151" xfId="11" applyFont="1" applyFill="1" applyBorder="1" applyAlignment="1">
      <alignment horizontal="center" vertical="top" wrapText="1"/>
    </xf>
    <xf numFmtId="0" fontId="45" fillId="21" borderId="139" xfId="11" applyFont="1" applyFill="1" applyBorder="1" applyAlignment="1">
      <alignment horizontal="center" vertical="top" wrapText="1"/>
    </xf>
    <xf numFmtId="0" fontId="45" fillId="21" borderId="140" xfId="11" applyFont="1" applyFill="1" applyBorder="1" applyAlignment="1">
      <alignment horizontal="center" vertical="top" wrapText="1"/>
    </xf>
    <xf numFmtId="9" fontId="37" fillId="0" borderId="142" xfId="11" applyNumberFormat="1" applyBorder="1" applyAlignment="1">
      <alignment horizontal="left" vertical="top" wrapText="1"/>
    </xf>
    <xf numFmtId="9" fontId="37" fillId="0" borderId="143" xfId="11" applyNumberFormat="1" applyBorder="1" applyAlignment="1">
      <alignment horizontal="left" vertical="top" wrapText="1"/>
    </xf>
    <xf numFmtId="9" fontId="37" fillId="0" borderId="144" xfId="11" applyNumberFormat="1" applyBorder="1" applyAlignment="1">
      <alignment horizontal="left" vertical="top" wrapText="1"/>
    </xf>
    <xf numFmtId="9" fontId="37" fillId="0" borderId="2" xfId="11" applyNumberFormat="1" applyAlignment="1">
      <alignment horizontal="left" vertical="top" wrapText="1"/>
    </xf>
    <xf numFmtId="0" fontId="38" fillId="0" borderId="136" xfId="11" applyFont="1" applyBorder="1" applyAlignment="1">
      <alignment horizontal="left" vertical="top"/>
    </xf>
    <xf numFmtId="0" fontId="38" fillId="0" borderId="137" xfId="11" applyFont="1" applyBorder="1" applyAlignment="1">
      <alignment horizontal="left" vertical="top"/>
    </xf>
    <xf numFmtId="0" fontId="38" fillId="0" borderId="138" xfId="11" applyFont="1" applyBorder="1" applyAlignment="1">
      <alignment horizontal="left" vertical="top"/>
    </xf>
    <xf numFmtId="170" fontId="39" fillId="0" borderId="136" xfId="11" applyNumberFormat="1" applyFont="1" applyBorder="1" applyAlignment="1">
      <alignment horizontal="center" vertical="center"/>
    </xf>
    <xf numFmtId="170" fontId="39" fillId="0" borderId="138" xfId="11" applyNumberFormat="1" applyFont="1" applyBorder="1" applyAlignment="1">
      <alignment horizontal="center" vertical="center"/>
    </xf>
    <xf numFmtId="49" fontId="31" fillId="0" borderId="28" xfId="3" applyNumberFormat="1" applyFont="1" applyBorder="1" applyAlignment="1">
      <alignment vertical="center" wrapText="1"/>
    </xf>
    <xf numFmtId="49" fontId="31" fillId="0" borderId="2" xfId="3" applyNumberFormat="1" applyFont="1" applyAlignment="1">
      <alignment vertical="center" wrapText="1"/>
    </xf>
    <xf numFmtId="49" fontId="31" fillId="0" borderId="53" xfId="3" applyNumberFormat="1" applyFont="1" applyBorder="1" applyAlignment="1">
      <alignment vertical="center" wrapText="1"/>
    </xf>
    <xf numFmtId="0" fontId="4" fillId="0" borderId="28" xfId="3" applyBorder="1"/>
    <xf numFmtId="0" fontId="4" fillId="0" borderId="2" xfId="3"/>
    <xf numFmtId="0" fontId="4" fillId="0" borderId="53" xfId="3" applyBorder="1"/>
    <xf numFmtId="0" fontId="4" fillId="0" borderId="28" xfId="3" applyBorder="1" applyAlignment="1">
      <alignment horizontal="left"/>
    </xf>
    <xf numFmtId="0" fontId="4" fillId="0" borderId="2" xfId="3" applyAlignment="1">
      <alignment horizontal="left"/>
    </xf>
    <xf numFmtId="0" fontId="4" fillId="0" borderId="53" xfId="3" applyBorder="1" applyAlignment="1">
      <alignment horizontal="left"/>
    </xf>
    <xf numFmtId="0" fontId="2" fillId="0" borderId="132" xfId="3" applyFont="1" applyBorder="1" applyAlignment="1">
      <alignment horizontal="center" vertical="center" wrapText="1"/>
    </xf>
    <xf numFmtId="0" fontId="4" fillId="0" borderId="133" xfId="3" applyBorder="1" applyAlignment="1">
      <alignment horizontal="center" vertical="center" wrapText="1"/>
    </xf>
    <xf numFmtId="0" fontId="4" fillId="0" borderId="134" xfId="3" applyBorder="1" applyAlignment="1">
      <alignment horizontal="center" vertical="center" wrapText="1"/>
    </xf>
    <xf numFmtId="0" fontId="4" fillId="0" borderId="28" xfId="3" applyBorder="1" applyAlignment="1">
      <alignment horizontal="center" vertical="center" wrapText="1"/>
    </xf>
    <xf numFmtId="0" fontId="4" fillId="0" borderId="2" xfId="3" applyAlignment="1">
      <alignment horizontal="center" vertical="center" wrapText="1"/>
    </xf>
    <xf numFmtId="0" fontId="4" fillId="0" borderId="53" xfId="3" applyBorder="1" applyAlignment="1">
      <alignment horizontal="center" vertical="center" wrapText="1"/>
    </xf>
    <xf numFmtId="0" fontId="3" fillId="0" borderId="28" xfId="3" applyFont="1" applyBorder="1" applyAlignment="1">
      <alignment wrapText="1" shrinkToFit="1"/>
    </xf>
    <xf numFmtId="0" fontId="4" fillId="0" borderId="2" xfId="3" applyAlignment="1">
      <alignment wrapText="1" shrinkToFit="1"/>
    </xf>
    <xf numFmtId="0" fontId="4" fillId="0" borderId="53" xfId="3" applyBorder="1" applyAlignment="1">
      <alignment wrapText="1" shrinkToFit="1"/>
    </xf>
    <xf numFmtId="0" fontId="4" fillId="0" borderId="28" xfId="3" applyBorder="1" applyAlignment="1">
      <alignment wrapText="1" shrinkToFit="1"/>
    </xf>
    <xf numFmtId="0" fontId="36" fillId="0" borderId="28" xfId="3" applyFont="1" applyBorder="1" applyAlignment="1">
      <alignment horizontal="left" vertical="top" wrapText="1" shrinkToFit="1"/>
    </xf>
    <xf numFmtId="0" fontId="36" fillId="0" borderId="2" xfId="3" applyFont="1" applyAlignment="1">
      <alignment horizontal="left" vertical="top" wrapText="1" shrinkToFit="1"/>
    </xf>
    <xf numFmtId="0" fontId="36" fillId="0" borderId="53" xfId="3" applyFont="1" applyBorder="1" applyAlignment="1">
      <alignment horizontal="left" vertical="top" wrapText="1" shrinkToFit="1"/>
    </xf>
    <xf numFmtId="0" fontId="27" fillId="12" borderId="112" xfId="3" applyFont="1" applyFill="1" applyBorder="1" applyAlignment="1">
      <alignment horizontal="center"/>
    </xf>
    <xf numFmtId="0" fontId="28" fillId="12" borderId="112" xfId="3" applyFont="1" applyFill="1" applyBorder="1" applyAlignment="1">
      <alignment horizontal="center"/>
    </xf>
    <xf numFmtId="49" fontId="4" fillId="0" borderId="28" xfId="3" applyNumberFormat="1" applyBorder="1" applyAlignment="1">
      <alignment horizontal="left"/>
    </xf>
    <xf numFmtId="49" fontId="4" fillId="0" borderId="2" xfId="3" applyNumberFormat="1" applyAlignment="1">
      <alignment horizontal="left"/>
    </xf>
    <xf numFmtId="49" fontId="4" fillId="0" borderId="53" xfId="3" applyNumberFormat="1" applyBorder="1" applyAlignment="1">
      <alignment horizontal="left"/>
    </xf>
    <xf numFmtId="49" fontId="7" fillId="4" borderId="3" xfId="0" applyNumberFormat="1" applyFont="1" applyFill="1" applyBorder="1" applyAlignment="1" applyProtection="1">
      <alignment horizontal="center" vertical="center" wrapText="1"/>
    </xf>
    <xf numFmtId="9" fontId="7" fillId="4" borderId="3" xfId="0" applyNumberFormat="1" applyFont="1" applyFill="1" applyBorder="1" applyAlignment="1" applyProtection="1">
      <alignment horizontal="center" vertical="center" wrapText="1"/>
    </xf>
    <xf numFmtId="49" fontId="6" fillId="2" borderId="3" xfId="0" applyNumberFormat="1"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0" fillId="3" borderId="3" xfId="0" applyFill="1" applyBorder="1" applyAlignment="1" applyProtection="1">
      <alignment wrapText="1"/>
    </xf>
    <xf numFmtId="49" fontId="7" fillId="5" borderId="3" xfId="0" applyNumberFormat="1"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49" fontId="7" fillId="3" borderId="3" xfId="0" applyNumberFormat="1"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164" fontId="7" fillId="3" borderId="3" xfId="0" applyNumberFormat="1" applyFont="1" applyFill="1" applyBorder="1" applyAlignment="1" applyProtection="1">
      <alignment horizontal="center" vertical="center" wrapText="1"/>
    </xf>
    <xf numFmtId="49" fontId="6" fillId="2" borderId="26" xfId="0" applyNumberFormat="1" applyFont="1" applyFill="1" applyBorder="1" applyAlignment="1" applyProtection="1">
      <alignment horizontal="center"/>
    </xf>
    <xf numFmtId="0" fontId="6" fillId="2" borderId="27" xfId="0" applyFont="1" applyFill="1" applyBorder="1" applyAlignment="1" applyProtection="1">
      <alignment horizontal="center"/>
    </xf>
    <xf numFmtId="0" fontId="6" fillId="2" borderId="52" xfId="0" applyFont="1" applyFill="1" applyBorder="1" applyAlignment="1" applyProtection="1">
      <alignment horizontal="center"/>
    </xf>
    <xf numFmtId="49" fontId="0" fillId="3" borderId="28" xfId="0" applyNumberFormat="1" applyFill="1" applyBorder="1" applyAlignment="1" applyProtection="1">
      <alignment horizontal="left" vertical="center" wrapText="1"/>
    </xf>
    <xf numFmtId="49" fontId="0" fillId="3" borderId="2" xfId="0" applyNumberFormat="1" applyFill="1" applyBorder="1" applyAlignment="1" applyProtection="1">
      <alignment horizontal="left" vertical="center" wrapText="1"/>
    </xf>
    <xf numFmtId="49" fontId="0" fillId="3" borderId="53" xfId="0" applyNumberFormat="1" applyFill="1" applyBorder="1" applyAlignment="1" applyProtection="1">
      <alignment horizontal="left" vertical="center" wrapText="1"/>
    </xf>
    <xf numFmtId="49" fontId="0" fillId="6" borderId="9" xfId="0" applyNumberFormat="1"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18" xfId="0" applyFill="1" applyBorder="1" applyAlignment="1" applyProtection="1">
      <alignment horizontal="center"/>
      <protection locked="0"/>
    </xf>
    <xf numFmtId="49" fontId="11" fillId="9" borderId="16" xfId="0" applyNumberFormat="1" applyFont="1" applyFill="1" applyBorder="1"/>
    <xf numFmtId="0" fontId="11" fillId="9" borderId="17" xfId="0" applyFont="1" applyFill="1" applyBorder="1"/>
    <xf numFmtId="49" fontId="11" fillId="20" borderId="75" xfId="0" applyNumberFormat="1" applyFont="1" applyFill="1" applyBorder="1" applyAlignment="1" applyProtection="1">
      <alignment horizontal="center"/>
    </xf>
    <xf numFmtId="49" fontId="11" fillId="20" borderId="76" xfId="0" applyNumberFormat="1" applyFont="1" applyFill="1" applyBorder="1" applyAlignment="1" applyProtection="1">
      <alignment horizontal="center"/>
    </xf>
    <xf numFmtId="49" fontId="18" fillId="16" borderId="26" xfId="0" applyNumberFormat="1" applyFont="1" applyFill="1" applyBorder="1" applyAlignment="1" applyProtection="1">
      <alignment horizontal="center" vertical="center" wrapText="1"/>
    </xf>
    <xf numFmtId="49" fontId="18" fillId="16" borderId="27" xfId="0" applyNumberFormat="1" applyFont="1" applyFill="1" applyBorder="1" applyAlignment="1" applyProtection="1">
      <alignment horizontal="center" vertical="center" wrapText="1"/>
    </xf>
    <xf numFmtId="49" fontId="18" fillId="16" borderId="52" xfId="0" applyNumberFormat="1" applyFont="1" applyFill="1" applyBorder="1" applyAlignment="1" applyProtection="1">
      <alignment horizontal="center" vertical="center" wrapText="1"/>
    </xf>
    <xf numFmtId="49" fontId="18" fillId="16" borderId="93" xfId="0" applyNumberFormat="1" applyFont="1" applyFill="1" applyBorder="1" applyAlignment="1" applyProtection="1">
      <alignment horizontal="center" vertical="center" wrapText="1"/>
    </xf>
    <xf numFmtId="49" fontId="18" fillId="16" borderId="112" xfId="0" applyNumberFormat="1" applyFont="1" applyFill="1" applyBorder="1" applyAlignment="1" applyProtection="1">
      <alignment horizontal="center" vertical="center" wrapText="1"/>
    </xf>
    <xf numFmtId="49" fontId="18" fillId="16" borderId="113" xfId="0" applyNumberFormat="1" applyFont="1" applyFill="1" applyBorder="1" applyAlignment="1" applyProtection="1">
      <alignment horizontal="center" vertical="center" wrapText="1"/>
    </xf>
    <xf numFmtId="168" fontId="22" fillId="16" borderId="28" xfId="0" applyNumberFormat="1" applyFont="1" applyFill="1" applyBorder="1" applyAlignment="1">
      <alignment horizontal="center" vertical="center"/>
    </xf>
    <xf numFmtId="168" fontId="10" fillId="16" borderId="2" xfId="0" applyNumberFormat="1" applyFont="1" applyFill="1" applyBorder="1" applyAlignment="1">
      <alignment horizontal="center" vertical="center"/>
    </xf>
    <xf numFmtId="168" fontId="10" fillId="16" borderId="53" xfId="0" applyNumberFormat="1" applyFont="1" applyFill="1" applyBorder="1" applyAlignment="1">
      <alignment horizontal="center" vertical="center"/>
    </xf>
    <xf numFmtId="49" fontId="15" fillId="18" borderId="41" xfId="0" applyNumberFormat="1" applyFont="1" applyFill="1" applyBorder="1" applyAlignment="1" applyProtection="1">
      <alignment horizontal="left" wrapText="1"/>
    </xf>
    <xf numFmtId="49" fontId="15" fillId="18" borderId="42" xfId="0" applyNumberFormat="1" applyFont="1" applyFill="1" applyBorder="1" applyAlignment="1" applyProtection="1">
      <alignment horizontal="left" wrapText="1"/>
    </xf>
    <xf numFmtId="166" fontId="0" fillId="18" borderId="30" xfId="0" applyNumberFormat="1" applyFill="1" applyBorder="1" applyAlignment="1" applyProtection="1">
      <alignment horizontal="left" vertical="center"/>
    </xf>
    <xf numFmtId="166" fontId="0" fillId="4" borderId="35" xfId="0" applyNumberFormat="1" applyFill="1" applyBorder="1" applyAlignment="1">
      <alignment horizontal="left" vertical="center"/>
    </xf>
    <xf numFmtId="166" fontId="0" fillId="4" borderId="36" xfId="0" applyNumberFormat="1" applyFill="1" applyBorder="1" applyAlignment="1">
      <alignment horizontal="left" vertical="center"/>
    </xf>
    <xf numFmtId="166" fontId="0" fillId="4" borderId="37" xfId="0" applyNumberFormat="1" applyFill="1" applyBorder="1" applyAlignment="1">
      <alignment horizontal="left" vertical="center"/>
    </xf>
    <xf numFmtId="166" fontId="0" fillId="4" borderId="39" xfId="0" applyNumberFormat="1" applyFill="1" applyBorder="1" applyAlignment="1">
      <alignment horizontal="left" vertical="center"/>
    </xf>
    <xf numFmtId="49" fontId="0" fillId="3" borderId="61" xfId="0" applyNumberFormat="1" applyFill="1" applyBorder="1" applyAlignment="1" applyProtection="1">
      <alignment wrapText="1"/>
    </xf>
    <xf numFmtId="49" fontId="0" fillId="3" borderId="66" xfId="0" applyNumberFormat="1" applyFill="1" applyBorder="1" applyAlignment="1" applyProtection="1">
      <alignment wrapText="1"/>
    </xf>
    <xf numFmtId="49" fontId="15" fillId="3" borderId="61" xfId="0" applyNumberFormat="1" applyFont="1" applyFill="1" applyBorder="1" applyAlignment="1" applyProtection="1">
      <alignment wrapText="1"/>
    </xf>
    <xf numFmtId="49" fontId="15" fillId="3" borderId="66" xfId="0" applyNumberFormat="1" applyFont="1" applyFill="1" applyBorder="1" applyAlignment="1" applyProtection="1">
      <alignment wrapText="1"/>
    </xf>
    <xf numFmtId="49" fontId="0" fillId="3" borderId="63" xfId="0" applyNumberFormat="1" applyFill="1" applyBorder="1" applyAlignment="1" applyProtection="1">
      <alignment wrapText="1"/>
    </xf>
    <xf numFmtId="49" fontId="0" fillId="3" borderId="67" xfId="0" applyNumberFormat="1" applyFill="1" applyBorder="1" applyAlignment="1" applyProtection="1">
      <alignment wrapText="1"/>
    </xf>
    <xf numFmtId="168" fontId="13" fillId="17" borderId="26" xfId="0" applyNumberFormat="1" applyFont="1" applyFill="1" applyBorder="1" applyAlignment="1">
      <alignment horizontal="center" vertical="center" wrapText="1"/>
    </xf>
    <xf numFmtId="168" fontId="13" fillId="17" borderId="27" xfId="0" applyNumberFormat="1" applyFont="1" applyFill="1" applyBorder="1" applyAlignment="1">
      <alignment horizontal="center" vertical="center" wrapText="1"/>
    </xf>
    <xf numFmtId="168" fontId="13" fillId="17" borderId="52" xfId="0" applyNumberFormat="1" applyFont="1" applyFill="1" applyBorder="1" applyAlignment="1">
      <alignment horizontal="center" vertical="center" wrapText="1"/>
    </xf>
    <xf numFmtId="168" fontId="13" fillId="17" borderId="29" xfId="0" applyNumberFormat="1" applyFont="1" applyFill="1" applyBorder="1" applyAlignment="1">
      <alignment horizontal="center" vertical="center" wrapText="1"/>
    </xf>
    <xf numFmtId="168" fontId="13" fillId="17" borderId="30" xfId="0" applyNumberFormat="1" applyFont="1" applyFill="1" applyBorder="1" applyAlignment="1">
      <alignment horizontal="center" vertical="center" wrapText="1"/>
    </xf>
    <xf numFmtId="168" fontId="13" fillId="17" borderId="31" xfId="0" applyNumberFormat="1" applyFont="1" applyFill="1" applyBorder="1" applyAlignment="1">
      <alignment horizontal="center" vertical="center" wrapText="1"/>
    </xf>
    <xf numFmtId="0" fontId="10" fillId="17" borderId="41" xfId="0" applyFont="1" applyFill="1" applyBorder="1" applyAlignment="1">
      <alignment horizontal="center" vertical="center"/>
    </xf>
    <xf numFmtId="0" fontId="10" fillId="17" borderId="42" xfId="0" applyFont="1" applyFill="1" applyBorder="1" applyAlignment="1">
      <alignment horizontal="center" vertical="center"/>
    </xf>
    <xf numFmtId="0" fontId="10" fillId="17" borderId="43" xfId="0" applyFont="1" applyFill="1" applyBorder="1" applyAlignment="1">
      <alignment horizontal="center" vertical="center"/>
    </xf>
    <xf numFmtId="49" fontId="11" fillId="20" borderId="41" xfId="0" applyNumberFormat="1" applyFont="1" applyFill="1" applyBorder="1" applyAlignment="1" applyProtection="1">
      <alignment horizontal="center" wrapText="1"/>
    </xf>
    <xf numFmtId="49" fontId="11" fillId="20" borderId="57" xfId="0" applyNumberFormat="1" applyFont="1" applyFill="1" applyBorder="1" applyAlignment="1" applyProtection="1">
      <alignment horizontal="center" wrapText="1"/>
    </xf>
    <xf numFmtId="49" fontId="15" fillId="3" borderId="59" xfId="0" applyNumberFormat="1" applyFont="1" applyFill="1" applyBorder="1" applyAlignment="1" applyProtection="1">
      <alignment horizontal="left" wrapText="1"/>
    </xf>
    <xf numFmtId="49" fontId="15" fillId="3" borderId="65" xfId="0" applyNumberFormat="1" applyFont="1" applyFill="1" applyBorder="1" applyAlignment="1" applyProtection="1">
      <alignment horizontal="left" wrapText="1"/>
    </xf>
    <xf numFmtId="49" fontId="18" fillId="16" borderId="41" xfId="0" applyNumberFormat="1" applyFont="1" applyFill="1" applyBorder="1" applyAlignment="1" applyProtection="1">
      <alignment horizontal="center" vertical="center" wrapText="1"/>
    </xf>
    <xf numFmtId="49" fontId="18" fillId="16" borderId="42" xfId="0" applyNumberFormat="1" applyFont="1" applyFill="1" applyBorder="1" applyAlignment="1" applyProtection="1">
      <alignment horizontal="center" vertical="center" wrapText="1"/>
    </xf>
    <xf numFmtId="49" fontId="18" fillId="16" borderId="43" xfId="0" applyNumberFormat="1" applyFont="1" applyFill="1" applyBorder="1" applyAlignment="1" applyProtection="1">
      <alignment horizontal="center" vertical="center" wrapText="1"/>
    </xf>
    <xf numFmtId="49" fontId="13" fillId="15" borderId="26" xfId="0" applyNumberFormat="1" applyFont="1" applyFill="1" applyBorder="1" applyAlignment="1" applyProtection="1">
      <alignment horizontal="center" vertical="center" wrapText="1"/>
    </xf>
    <xf numFmtId="49" fontId="13" fillId="15" borderId="27" xfId="0" applyNumberFormat="1" applyFont="1" applyFill="1" applyBorder="1" applyAlignment="1" applyProtection="1">
      <alignment horizontal="center" vertical="center" wrapText="1"/>
    </xf>
    <xf numFmtId="49" fontId="13" fillId="15" borderId="52" xfId="0" applyNumberFormat="1" applyFont="1" applyFill="1" applyBorder="1" applyAlignment="1" applyProtection="1">
      <alignment horizontal="center" vertical="center" wrapText="1"/>
    </xf>
    <xf numFmtId="49" fontId="13" fillId="15" borderId="28" xfId="0" applyNumberFormat="1" applyFont="1" applyFill="1" applyBorder="1" applyAlignment="1" applyProtection="1">
      <alignment horizontal="center" vertical="center" wrapText="1"/>
    </xf>
    <xf numFmtId="49" fontId="13" fillId="15" borderId="2" xfId="0" applyNumberFormat="1" applyFont="1" applyFill="1" applyBorder="1" applyAlignment="1" applyProtection="1">
      <alignment horizontal="center" vertical="center" wrapText="1"/>
    </xf>
    <xf numFmtId="49" fontId="13" fillId="15" borderId="53" xfId="0" applyNumberFormat="1" applyFont="1" applyFill="1" applyBorder="1" applyAlignment="1" applyProtection="1">
      <alignment horizontal="center" vertical="center" wrapText="1"/>
    </xf>
    <xf numFmtId="49" fontId="13" fillId="15" borderId="29" xfId="0" applyNumberFormat="1" applyFont="1" applyFill="1" applyBorder="1" applyAlignment="1" applyProtection="1">
      <alignment horizontal="center" vertical="center" wrapText="1"/>
    </xf>
    <xf numFmtId="49" fontId="13" fillId="15" borderId="30" xfId="0" applyNumberFormat="1" applyFont="1" applyFill="1" applyBorder="1" applyAlignment="1" applyProtection="1">
      <alignment horizontal="center" vertical="center" wrapText="1"/>
    </xf>
    <xf numFmtId="49" fontId="13" fillId="15" borderId="31" xfId="0" applyNumberFormat="1" applyFont="1" applyFill="1" applyBorder="1" applyAlignment="1" applyProtection="1">
      <alignment horizontal="center" vertical="center" wrapText="1"/>
    </xf>
    <xf numFmtId="49" fontId="11" fillId="10" borderId="49" xfId="0" applyNumberFormat="1" applyFont="1" applyFill="1" applyBorder="1" applyAlignment="1" applyProtection="1">
      <alignment horizontal="center" vertical="center" wrapText="1"/>
    </xf>
    <xf numFmtId="49" fontId="11" fillId="10" borderId="55" xfId="0" applyNumberFormat="1" applyFont="1" applyFill="1" applyBorder="1" applyAlignment="1" applyProtection="1">
      <alignment horizontal="center" vertical="center" wrapText="1"/>
    </xf>
    <xf numFmtId="49" fontId="11" fillId="9" borderId="33" xfId="0" applyNumberFormat="1" applyFont="1" applyFill="1" applyBorder="1" applyAlignment="1">
      <alignment horizontal="center" vertical="center" wrapText="1"/>
    </xf>
    <xf numFmtId="17" fontId="11" fillId="9" borderId="25" xfId="0" applyNumberFormat="1" applyFont="1" applyFill="1" applyBorder="1" applyAlignment="1">
      <alignment horizontal="center" vertical="center" wrapText="1"/>
    </xf>
    <xf numFmtId="49" fontId="11" fillId="20" borderId="2" xfId="0" applyNumberFormat="1" applyFont="1" applyFill="1" applyBorder="1" applyAlignment="1">
      <alignment horizontal="center" vertical="center" wrapText="1"/>
    </xf>
    <xf numFmtId="49" fontId="11" fillId="20" borderId="7" xfId="0" applyNumberFormat="1" applyFont="1" applyFill="1" applyBorder="1" applyAlignment="1">
      <alignment horizontal="center" vertical="center" wrapText="1"/>
    </xf>
    <xf numFmtId="49" fontId="11" fillId="12" borderId="94" xfId="0" applyNumberFormat="1" applyFont="1" applyFill="1" applyBorder="1" applyAlignment="1" applyProtection="1">
      <alignment horizontal="center" vertical="center" wrapText="1"/>
    </xf>
    <xf numFmtId="49" fontId="11" fillId="12" borderId="74" xfId="0" applyNumberFormat="1" applyFont="1" applyFill="1" applyBorder="1" applyAlignment="1" applyProtection="1">
      <alignment horizontal="center" vertical="center" wrapText="1"/>
    </xf>
    <xf numFmtId="49" fontId="11" fillId="12" borderId="33" xfId="0" applyNumberFormat="1" applyFont="1" applyFill="1" applyBorder="1" applyAlignment="1">
      <alignment horizontal="center" vertical="center" wrapText="1"/>
    </xf>
    <xf numFmtId="17" fontId="11" fillId="12" borderId="25" xfId="0" applyNumberFormat="1" applyFont="1" applyFill="1" applyBorder="1" applyAlignment="1">
      <alignment horizontal="center" vertical="center" wrapText="1"/>
    </xf>
    <xf numFmtId="49" fontId="11" fillId="12" borderId="49" xfId="0" applyNumberFormat="1" applyFont="1" applyFill="1" applyBorder="1" applyAlignment="1" applyProtection="1">
      <alignment horizontal="center" vertical="center" wrapText="1"/>
    </xf>
    <xf numFmtId="49" fontId="11" fillId="12" borderId="55" xfId="0" applyNumberFormat="1" applyFont="1" applyFill="1" applyBorder="1" applyAlignment="1" applyProtection="1">
      <alignment horizontal="center" vertical="center" wrapText="1"/>
    </xf>
    <xf numFmtId="166" fontId="0" fillId="11" borderId="42" xfId="0" applyNumberFormat="1" applyFill="1" applyBorder="1" applyAlignment="1" applyProtection="1">
      <alignment horizontal="center" vertical="center"/>
    </xf>
    <xf numFmtId="49" fontId="11" fillId="12" borderId="64" xfId="0" applyNumberFormat="1" applyFont="1" applyFill="1" applyBorder="1" applyAlignment="1" applyProtection="1">
      <alignment horizontal="center" vertical="center" wrapText="1"/>
    </xf>
    <xf numFmtId="49" fontId="11" fillId="12" borderId="58" xfId="0" applyNumberFormat="1" applyFont="1" applyFill="1" applyBorder="1" applyAlignment="1" applyProtection="1">
      <alignment horizontal="center" vertical="center" wrapText="1"/>
    </xf>
    <xf numFmtId="166" fontId="0" fillId="4" borderId="32" xfId="0" applyNumberFormat="1" applyFill="1" applyBorder="1" applyAlignment="1">
      <alignment horizontal="left" vertical="center"/>
    </xf>
    <xf numFmtId="166" fontId="0" fillId="4" borderId="34" xfId="0" applyNumberFormat="1" applyFill="1" applyBorder="1" applyAlignment="1">
      <alignment horizontal="left" vertical="center"/>
    </xf>
    <xf numFmtId="49" fontId="0" fillId="11" borderId="29" xfId="0" applyNumberFormat="1" applyFill="1" applyBorder="1" applyAlignment="1">
      <alignment wrapText="1"/>
    </xf>
    <xf numFmtId="0" fontId="0" fillId="11" borderId="30" xfId="0" applyFill="1" applyBorder="1" applyAlignment="1">
      <alignment wrapText="1"/>
    </xf>
    <xf numFmtId="49" fontId="0" fillId="11" borderId="28" xfId="0" applyNumberFormat="1" applyFill="1" applyBorder="1" applyAlignment="1">
      <alignment wrapText="1"/>
    </xf>
    <xf numFmtId="0" fontId="0" fillId="11" borderId="2" xfId="0" applyFill="1" applyBorder="1" applyAlignment="1">
      <alignment wrapText="1"/>
    </xf>
    <xf numFmtId="49" fontId="10" fillId="11" borderId="26" xfId="0" applyNumberFormat="1" applyFont="1" applyFill="1" applyBorder="1" applyAlignment="1">
      <alignment wrapText="1"/>
    </xf>
    <xf numFmtId="0" fontId="10" fillId="11" borderId="27" xfId="0" applyFont="1" applyFill="1" applyBorder="1" applyAlignment="1">
      <alignment wrapText="1"/>
    </xf>
    <xf numFmtId="49" fontId="10" fillId="11" borderId="28" xfId="0" applyNumberFormat="1" applyFont="1" applyFill="1" applyBorder="1" applyAlignment="1">
      <alignment wrapText="1"/>
    </xf>
    <xf numFmtId="0" fontId="10" fillId="11" borderId="2" xfId="0" applyFont="1" applyFill="1" applyBorder="1" applyAlignment="1">
      <alignment wrapText="1"/>
    </xf>
    <xf numFmtId="49" fontId="11" fillId="20" borderId="75" xfId="0" applyNumberFormat="1" applyFont="1" applyFill="1" applyBorder="1" applyAlignment="1" applyProtection="1">
      <alignment horizontal="center" vertical="center" wrapText="1"/>
    </xf>
    <xf numFmtId="0" fontId="11" fillId="20" borderId="76" xfId="0" applyFont="1" applyFill="1" applyBorder="1" applyAlignment="1" applyProtection="1">
      <alignment horizontal="center" vertical="center" wrapText="1"/>
    </xf>
    <xf numFmtId="49" fontId="11" fillId="20" borderId="77" xfId="0" applyNumberFormat="1" applyFont="1" applyFill="1" applyBorder="1" applyAlignment="1" applyProtection="1">
      <alignment horizontal="center" vertical="center" wrapText="1"/>
    </xf>
    <xf numFmtId="49" fontId="11" fillId="20" borderId="5" xfId="0" applyNumberFormat="1" applyFont="1" applyFill="1" applyBorder="1" applyAlignment="1" applyProtection="1">
      <alignment horizontal="center" vertical="center" wrapText="1"/>
    </xf>
    <xf numFmtId="164" fontId="11" fillId="20" borderId="23" xfId="0" applyNumberFormat="1" applyFont="1" applyFill="1" applyBorder="1" applyAlignment="1" applyProtection="1">
      <alignment horizontal="center" vertical="center" wrapText="1"/>
    </xf>
    <xf numFmtId="49" fontId="11" fillId="20" borderId="4" xfId="0" applyNumberFormat="1" applyFont="1" applyFill="1" applyBorder="1" applyAlignment="1" applyProtection="1">
      <alignment horizontal="center" vertical="center" wrapText="1"/>
    </xf>
    <xf numFmtId="164" fontId="11" fillId="20" borderId="21" xfId="0" applyNumberFormat="1" applyFont="1" applyFill="1" applyBorder="1" applyAlignment="1" applyProtection="1">
      <alignment horizontal="center" vertical="center" wrapText="1"/>
    </xf>
    <xf numFmtId="49" fontId="11" fillId="20" borderId="1" xfId="0" applyNumberFormat="1" applyFont="1" applyFill="1" applyBorder="1" applyAlignment="1">
      <alignment horizontal="center" vertical="center" wrapText="1"/>
    </xf>
    <xf numFmtId="49" fontId="11" fillId="20" borderId="5" xfId="0" applyNumberFormat="1"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49" fontId="13" fillId="3" borderId="17" xfId="0" applyNumberFormat="1"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49" fontId="15" fillId="6" borderId="102" xfId="0" applyNumberFormat="1" applyFont="1" applyFill="1" applyBorder="1" applyAlignment="1" applyProtection="1">
      <alignment vertical="top" wrapText="1"/>
      <protection locked="0"/>
    </xf>
    <xf numFmtId="0" fontId="0" fillId="6" borderId="11" xfId="0" applyFill="1" applyBorder="1" applyAlignment="1" applyProtection="1">
      <alignment vertical="top" wrapText="1"/>
      <protection locked="0"/>
    </xf>
    <xf numFmtId="0" fontId="0" fillId="6" borderId="119" xfId="0" applyFill="1" applyBorder="1" applyAlignment="1" applyProtection="1">
      <alignment vertical="top" wrapText="1"/>
      <protection locked="0"/>
    </xf>
  </cellXfs>
  <cellStyles count="16">
    <cellStyle name="Comma 2" xfId="12"/>
    <cellStyle name="Currency" xfId="2" builtinId="4"/>
    <cellStyle name="Currency 2" xfId="15"/>
    <cellStyle name="Followed Hyperlink" xfId="5" builtinId="9" hidden="1"/>
    <cellStyle name="Followed Hyperlink" xfId="7" builtinId="9" hidden="1"/>
    <cellStyle name="Followed Hyperlink" xfId="9" builtinId="9" hidden="1"/>
    <cellStyle name="Hyperlink" xfId="4" builtinId="8" hidden="1"/>
    <cellStyle name="Hyperlink" xfId="6" builtinId="8" hidden="1"/>
    <cellStyle name="Hyperlink" xfId="8" builtinId="8" hidden="1"/>
    <cellStyle name="Hyperlink" xfId="10" builtinId="8"/>
    <cellStyle name="Normal" xfId="0" builtinId="0"/>
    <cellStyle name="Normal 2" xfId="3"/>
    <cellStyle name="Normal 2 2" xfId="14"/>
    <cellStyle name="Normal 3" xfId="11"/>
    <cellStyle name="Percent" xfId="1" builtinId="5"/>
    <cellStyle name="Percent 2" xfId="13"/>
  </cellStyles>
  <dxfs count="13">
    <dxf>
      <font>
        <color rgb="FF9C0006"/>
      </font>
      <fill>
        <patternFill patternType="solid">
          <fgColor indexed="17"/>
          <bgColor indexed="18"/>
        </patternFill>
      </fill>
    </dxf>
    <dxf>
      <font>
        <color rgb="FF9C0006"/>
      </font>
      <fill>
        <patternFill patternType="solid">
          <fgColor indexed="17"/>
          <bgColor indexed="18"/>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PivotStyle="PivotStyleMedium4"/>
  <colors>
    <indexedColors>
      <rgbColor rgb="FF000000"/>
      <rgbColor rgb="FFFFFFFF"/>
      <rgbColor rgb="FFFF0000"/>
      <rgbColor rgb="FF00FF00"/>
      <rgbColor rgb="FF0000FF"/>
      <rgbColor rgb="FFFFFF00"/>
      <rgbColor rgb="FFFF00FF"/>
      <rgbColor rgb="FF00FFFF"/>
      <rgbColor rgb="FF000000"/>
      <rgbColor rgb="FFFFFFFF"/>
      <rgbColor rgb="FFAAAAAA"/>
      <rgbColor rgb="FFD8D8D8"/>
      <rgbColor rgb="FFFFFF00"/>
      <rgbColor rgb="FFFFC000"/>
      <rgbColor rgb="FFBFBFBF"/>
      <rgbColor rgb="FF0C0C0C"/>
      <rgbColor rgb="FF4472C4"/>
      <rgbColor rgb="00000000"/>
      <rgbColor rgb="FFFFC7CE"/>
      <rgbColor rgb="FF9C0006"/>
      <rgbColor rgb="FF0563C1"/>
      <rgbColor rgb="FFFF0000"/>
      <rgbColor rgb="FF335593"/>
      <rgbColor rgb="FFE7E6E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1924051</xdr:colOff>
      <xdr:row>18</xdr:row>
      <xdr:rowOff>95250</xdr:rowOff>
    </xdr:from>
    <xdr:to>
      <xdr:col>6</xdr:col>
      <xdr:colOff>2190750</xdr:colOff>
      <xdr:row>20</xdr:row>
      <xdr:rowOff>25027</xdr:rowOff>
    </xdr:to>
    <xdr:sp macro="" textlink="">
      <xdr:nvSpPr>
        <xdr:cNvPr id="2" name="8-Point Star 1">
          <a:extLst>
            <a:ext uri="{FF2B5EF4-FFF2-40B4-BE49-F238E27FC236}">
              <a16:creationId xmlns:a16="http://schemas.microsoft.com/office/drawing/2014/main" id="{00000000-0008-0000-0000-000002000000}"/>
            </a:ext>
          </a:extLst>
        </xdr:cNvPr>
        <xdr:cNvSpPr/>
      </xdr:nvSpPr>
      <xdr:spPr>
        <a:xfrm>
          <a:off x="6477001" y="3638550"/>
          <a:ext cx="266699" cy="282202"/>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1</a:t>
          </a:r>
        </a:p>
      </xdr:txBody>
    </xdr:sp>
    <xdr:clientData/>
  </xdr:twoCellAnchor>
  <xdr:twoCellAnchor>
    <xdr:from>
      <xdr:col>6</xdr:col>
      <xdr:colOff>2026922</xdr:colOff>
      <xdr:row>31</xdr:row>
      <xdr:rowOff>133351</xdr:rowOff>
    </xdr:from>
    <xdr:to>
      <xdr:col>7</xdr:col>
      <xdr:colOff>12307</xdr:colOff>
      <xdr:row>33</xdr:row>
      <xdr:rowOff>38188</xdr:rowOff>
    </xdr:to>
    <xdr:sp macro="" textlink="">
      <xdr:nvSpPr>
        <xdr:cNvPr id="3" name="8-Point Star 2">
          <a:extLst>
            <a:ext uri="{FF2B5EF4-FFF2-40B4-BE49-F238E27FC236}">
              <a16:creationId xmlns:a16="http://schemas.microsoft.com/office/drawing/2014/main" id="{00000000-0008-0000-0000-000003000000}"/>
            </a:ext>
          </a:extLst>
        </xdr:cNvPr>
        <xdr:cNvSpPr/>
      </xdr:nvSpPr>
      <xdr:spPr>
        <a:xfrm>
          <a:off x="6579872" y="6067426"/>
          <a:ext cx="280910" cy="285837"/>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2</a:t>
          </a:r>
        </a:p>
      </xdr:txBody>
    </xdr:sp>
    <xdr:clientData/>
  </xdr:twoCellAnchor>
  <xdr:twoCellAnchor>
    <xdr:from>
      <xdr:col>7</xdr:col>
      <xdr:colOff>1906</xdr:colOff>
      <xdr:row>24</xdr:row>
      <xdr:rowOff>158117</xdr:rowOff>
    </xdr:from>
    <xdr:to>
      <xdr:col>7</xdr:col>
      <xdr:colOff>1906</xdr:colOff>
      <xdr:row>26</xdr:row>
      <xdr:rowOff>120573</xdr:rowOff>
    </xdr:to>
    <xdr:sp macro="" textlink="">
      <xdr:nvSpPr>
        <xdr:cNvPr id="4" name="8-Point Star 3">
          <a:extLst>
            <a:ext uri="{FF2B5EF4-FFF2-40B4-BE49-F238E27FC236}">
              <a16:creationId xmlns:a16="http://schemas.microsoft.com/office/drawing/2014/main" id="{00000000-0008-0000-0000-000004000000}"/>
            </a:ext>
          </a:extLst>
        </xdr:cNvPr>
        <xdr:cNvSpPr/>
      </xdr:nvSpPr>
      <xdr:spPr>
        <a:xfrm>
          <a:off x="7050406" y="5065397"/>
          <a:ext cx="0" cy="297736"/>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3</a:t>
          </a:r>
        </a:p>
      </xdr:txBody>
    </xdr:sp>
    <xdr:clientData/>
  </xdr:twoCellAnchor>
  <xdr:twoCellAnchor>
    <xdr:from>
      <xdr:col>2</xdr:col>
      <xdr:colOff>0</xdr:colOff>
      <xdr:row>19</xdr:row>
      <xdr:rowOff>0</xdr:rowOff>
    </xdr:from>
    <xdr:to>
      <xdr:col>2</xdr:col>
      <xdr:colOff>0</xdr:colOff>
      <xdr:row>20</xdr:row>
      <xdr:rowOff>95250</xdr:rowOff>
    </xdr:to>
    <xdr:sp macro="" textlink="">
      <xdr:nvSpPr>
        <xdr:cNvPr id="5" name="8-Point Star 4">
          <a:extLst>
            <a:ext uri="{FF2B5EF4-FFF2-40B4-BE49-F238E27FC236}">
              <a16:creationId xmlns:a16="http://schemas.microsoft.com/office/drawing/2014/main" id="{00000000-0008-0000-0000-000005000000}"/>
            </a:ext>
          </a:extLst>
        </xdr:cNvPr>
        <xdr:cNvSpPr/>
      </xdr:nvSpPr>
      <xdr:spPr>
        <a:xfrm>
          <a:off x="2354580" y="4069080"/>
          <a:ext cx="0" cy="262890"/>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4</a:t>
          </a:r>
        </a:p>
      </xdr:txBody>
    </xdr:sp>
    <xdr:clientData/>
  </xdr:twoCellAnchor>
  <xdr:twoCellAnchor>
    <xdr:from>
      <xdr:col>1</xdr:col>
      <xdr:colOff>1724025</xdr:colOff>
      <xdr:row>21</xdr:row>
      <xdr:rowOff>91441</xdr:rowOff>
    </xdr:from>
    <xdr:to>
      <xdr:col>2</xdr:col>
      <xdr:colOff>779</xdr:colOff>
      <xdr:row>23</xdr:row>
      <xdr:rowOff>55487</xdr:rowOff>
    </xdr:to>
    <xdr:sp macro="" textlink="">
      <xdr:nvSpPr>
        <xdr:cNvPr id="6" name="8-Point Star 5">
          <a:extLst>
            <a:ext uri="{FF2B5EF4-FFF2-40B4-BE49-F238E27FC236}">
              <a16:creationId xmlns:a16="http://schemas.microsoft.com/office/drawing/2014/main" id="{00000000-0008-0000-0000-000006000000}"/>
            </a:ext>
          </a:extLst>
        </xdr:cNvPr>
        <xdr:cNvSpPr/>
      </xdr:nvSpPr>
      <xdr:spPr>
        <a:xfrm>
          <a:off x="2009775" y="4149091"/>
          <a:ext cx="277004" cy="316471"/>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5</a:t>
          </a:r>
        </a:p>
      </xdr:txBody>
    </xdr:sp>
    <xdr:clientData/>
  </xdr:twoCellAnchor>
  <xdr:twoCellAnchor>
    <xdr:from>
      <xdr:col>2</xdr:col>
      <xdr:colOff>1</xdr:colOff>
      <xdr:row>26</xdr:row>
      <xdr:rowOff>0</xdr:rowOff>
    </xdr:from>
    <xdr:to>
      <xdr:col>2</xdr:col>
      <xdr:colOff>1</xdr:colOff>
      <xdr:row>27</xdr:row>
      <xdr:rowOff>95250</xdr:rowOff>
    </xdr:to>
    <xdr:sp macro="" textlink="">
      <xdr:nvSpPr>
        <xdr:cNvPr id="7" name="8-Point Star 6">
          <a:extLst>
            <a:ext uri="{FF2B5EF4-FFF2-40B4-BE49-F238E27FC236}">
              <a16:creationId xmlns:a16="http://schemas.microsoft.com/office/drawing/2014/main" id="{00000000-0008-0000-0000-000007000000}"/>
            </a:ext>
          </a:extLst>
        </xdr:cNvPr>
        <xdr:cNvSpPr/>
      </xdr:nvSpPr>
      <xdr:spPr>
        <a:xfrm>
          <a:off x="2354581" y="5242560"/>
          <a:ext cx="0" cy="262890"/>
        </a:xfrm>
        <a:prstGeom prst="star8">
          <a:avLst>
            <a:gd name="adj" fmla="val 37500"/>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6</a:t>
          </a:r>
        </a:p>
      </xdr:txBody>
    </xdr:sp>
    <xdr:clientData/>
  </xdr:twoCellAnchor>
  <xdr:twoCellAnchor>
    <xdr:from>
      <xdr:col>2</xdr:col>
      <xdr:colOff>1905</xdr:colOff>
      <xdr:row>29</xdr:row>
      <xdr:rowOff>0</xdr:rowOff>
    </xdr:from>
    <xdr:to>
      <xdr:col>2</xdr:col>
      <xdr:colOff>1905</xdr:colOff>
      <xdr:row>30</xdr:row>
      <xdr:rowOff>76200</xdr:rowOff>
    </xdr:to>
    <xdr:sp macro="" textlink="">
      <xdr:nvSpPr>
        <xdr:cNvPr id="8" name="8-Point Star 7">
          <a:extLst>
            <a:ext uri="{FF2B5EF4-FFF2-40B4-BE49-F238E27FC236}">
              <a16:creationId xmlns:a16="http://schemas.microsoft.com/office/drawing/2014/main" id="{00000000-0008-0000-0000-000008000000}"/>
            </a:ext>
          </a:extLst>
        </xdr:cNvPr>
        <xdr:cNvSpPr/>
      </xdr:nvSpPr>
      <xdr:spPr>
        <a:xfrm>
          <a:off x="2356485" y="5745480"/>
          <a:ext cx="0" cy="243840"/>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7</a:t>
          </a:r>
        </a:p>
      </xdr:txBody>
    </xdr:sp>
    <xdr:clientData/>
  </xdr:twoCellAnchor>
  <xdr:twoCellAnchor>
    <xdr:from>
      <xdr:col>2</xdr:col>
      <xdr:colOff>0</xdr:colOff>
      <xdr:row>32</xdr:row>
      <xdr:rowOff>1</xdr:rowOff>
    </xdr:from>
    <xdr:to>
      <xdr:col>2</xdr:col>
      <xdr:colOff>0</xdr:colOff>
      <xdr:row>33</xdr:row>
      <xdr:rowOff>76201</xdr:rowOff>
    </xdr:to>
    <xdr:sp macro="" textlink="">
      <xdr:nvSpPr>
        <xdr:cNvPr id="9" name="8-Point Star 8">
          <a:extLst>
            <a:ext uri="{FF2B5EF4-FFF2-40B4-BE49-F238E27FC236}">
              <a16:creationId xmlns:a16="http://schemas.microsoft.com/office/drawing/2014/main" id="{00000000-0008-0000-0000-000009000000}"/>
            </a:ext>
          </a:extLst>
        </xdr:cNvPr>
        <xdr:cNvSpPr/>
      </xdr:nvSpPr>
      <xdr:spPr>
        <a:xfrm>
          <a:off x="2354580" y="6248401"/>
          <a:ext cx="0" cy="243840"/>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8</a:t>
          </a:r>
        </a:p>
      </xdr:txBody>
    </xdr:sp>
    <xdr:clientData/>
  </xdr:twoCellAnchor>
  <xdr:twoCellAnchor>
    <xdr:from>
      <xdr:col>2</xdr:col>
      <xdr:colOff>0</xdr:colOff>
      <xdr:row>16</xdr:row>
      <xdr:rowOff>133350</xdr:rowOff>
    </xdr:from>
    <xdr:to>
      <xdr:col>2</xdr:col>
      <xdr:colOff>0</xdr:colOff>
      <xdr:row>18</xdr:row>
      <xdr:rowOff>38397</xdr:rowOff>
    </xdr:to>
    <xdr:sp macro="" textlink="">
      <xdr:nvSpPr>
        <xdr:cNvPr id="11" name="8-Point Star 10">
          <a:extLst>
            <a:ext uri="{FF2B5EF4-FFF2-40B4-BE49-F238E27FC236}">
              <a16:creationId xmlns:a16="http://schemas.microsoft.com/office/drawing/2014/main" id="{00000000-0008-0000-0000-00000B000000}"/>
            </a:ext>
          </a:extLst>
        </xdr:cNvPr>
        <xdr:cNvSpPr/>
      </xdr:nvSpPr>
      <xdr:spPr>
        <a:xfrm>
          <a:off x="2354580" y="3699510"/>
          <a:ext cx="0" cy="240327"/>
        </a:xfrm>
        <a:prstGeom prst="star8">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aseline="0">
              <a:solidFill>
                <a:sysClr val="windowText" lastClr="000000"/>
              </a:solidFill>
            </a:rPr>
            <a:t>10</a:t>
          </a:r>
        </a:p>
      </xdr:txBody>
    </xdr:sp>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fmr.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showGridLines="0" view="pageBreakPreview" zoomScale="60" zoomScaleNormal="100" workbookViewId="0">
      <selection activeCell="G43" sqref="G43"/>
    </sheetView>
  </sheetViews>
  <sheetFormatPr defaultColWidth="9.140625" defaultRowHeight="12.75"/>
  <cols>
    <col min="1" max="1" width="4.28515625" style="285" customWidth="1"/>
    <col min="2" max="2" width="30" style="285" customWidth="1"/>
    <col min="3" max="3" width="2.28515625" style="285" customWidth="1"/>
    <col min="4" max="4" width="12.42578125" style="285" bestFit="1" customWidth="1"/>
    <col min="5" max="5" width="10.140625" style="285" bestFit="1" customWidth="1"/>
    <col min="6" max="6" width="9.140625" style="285"/>
    <col min="7" max="7" width="34.42578125" style="285" bestFit="1" customWidth="1"/>
    <col min="8" max="8" width="2.42578125" style="285" customWidth="1"/>
    <col min="9" max="9" width="12.42578125" style="285" bestFit="1" customWidth="1"/>
    <col min="10" max="10" width="10.140625" style="285" bestFit="1" customWidth="1"/>
    <col min="11" max="256" width="9.140625" style="285"/>
    <col min="257" max="257" width="4.28515625" style="285" customWidth="1"/>
    <col min="258" max="258" width="30" style="285" customWidth="1"/>
    <col min="259" max="259" width="2.28515625" style="285" customWidth="1"/>
    <col min="260" max="260" width="12.42578125" style="285" bestFit="1" customWidth="1"/>
    <col min="261" max="261" width="10.140625" style="285" bestFit="1" customWidth="1"/>
    <col min="262" max="262" width="9.140625" style="285"/>
    <col min="263" max="263" width="34.42578125" style="285" bestFit="1" customWidth="1"/>
    <col min="264" max="264" width="2.42578125" style="285" customWidth="1"/>
    <col min="265" max="265" width="12.42578125" style="285" bestFit="1" customWidth="1"/>
    <col min="266" max="266" width="10.140625" style="285" bestFit="1" customWidth="1"/>
    <col min="267" max="512" width="9.140625" style="285"/>
    <col min="513" max="513" width="4.28515625" style="285" customWidth="1"/>
    <col min="514" max="514" width="30" style="285" customWidth="1"/>
    <col min="515" max="515" width="2.28515625" style="285" customWidth="1"/>
    <col min="516" max="516" width="12.42578125" style="285" bestFit="1" customWidth="1"/>
    <col min="517" max="517" width="10.140625" style="285" bestFit="1" customWidth="1"/>
    <col min="518" max="518" width="9.140625" style="285"/>
    <col min="519" max="519" width="34.42578125" style="285" bestFit="1" customWidth="1"/>
    <col min="520" max="520" width="2.42578125" style="285" customWidth="1"/>
    <col min="521" max="521" width="12.42578125" style="285" bestFit="1" customWidth="1"/>
    <col min="522" max="522" width="10.140625" style="285" bestFit="1" customWidth="1"/>
    <col min="523" max="768" width="9.140625" style="285"/>
    <col min="769" max="769" width="4.28515625" style="285" customWidth="1"/>
    <col min="770" max="770" width="30" style="285" customWidth="1"/>
    <col min="771" max="771" width="2.28515625" style="285" customWidth="1"/>
    <col min="772" max="772" width="12.42578125" style="285" bestFit="1" customWidth="1"/>
    <col min="773" max="773" width="10.140625" style="285" bestFit="1" customWidth="1"/>
    <col min="774" max="774" width="9.140625" style="285"/>
    <col min="775" max="775" width="34.42578125" style="285" bestFit="1" customWidth="1"/>
    <col min="776" max="776" width="2.42578125" style="285" customWidth="1"/>
    <col min="777" max="777" width="12.42578125" style="285" bestFit="1" customWidth="1"/>
    <col min="778" max="778" width="10.140625" style="285" bestFit="1" customWidth="1"/>
    <col min="779" max="1024" width="9.140625" style="285"/>
    <col min="1025" max="1025" width="4.28515625" style="285" customWidth="1"/>
    <col min="1026" max="1026" width="30" style="285" customWidth="1"/>
    <col min="1027" max="1027" width="2.28515625" style="285" customWidth="1"/>
    <col min="1028" max="1028" width="12.42578125" style="285" bestFit="1" customWidth="1"/>
    <col min="1029" max="1029" width="10.140625" style="285" bestFit="1" customWidth="1"/>
    <col min="1030" max="1030" width="9.140625" style="285"/>
    <col min="1031" max="1031" width="34.42578125" style="285" bestFit="1" customWidth="1"/>
    <col min="1032" max="1032" width="2.42578125" style="285" customWidth="1"/>
    <col min="1033" max="1033" width="12.42578125" style="285" bestFit="1" customWidth="1"/>
    <col min="1034" max="1034" width="10.140625" style="285" bestFit="1" customWidth="1"/>
    <col min="1035" max="1280" width="9.140625" style="285"/>
    <col min="1281" max="1281" width="4.28515625" style="285" customWidth="1"/>
    <col min="1282" max="1282" width="30" style="285" customWidth="1"/>
    <col min="1283" max="1283" width="2.28515625" style="285" customWidth="1"/>
    <col min="1284" max="1284" width="12.42578125" style="285" bestFit="1" customWidth="1"/>
    <col min="1285" max="1285" width="10.140625" style="285" bestFit="1" customWidth="1"/>
    <col min="1286" max="1286" width="9.140625" style="285"/>
    <col min="1287" max="1287" width="34.42578125" style="285" bestFit="1" customWidth="1"/>
    <col min="1288" max="1288" width="2.42578125" style="285" customWidth="1"/>
    <col min="1289" max="1289" width="12.42578125" style="285" bestFit="1" customWidth="1"/>
    <col min="1290" max="1290" width="10.140625" style="285" bestFit="1" customWidth="1"/>
    <col min="1291" max="1536" width="9.140625" style="285"/>
    <col min="1537" max="1537" width="4.28515625" style="285" customWidth="1"/>
    <col min="1538" max="1538" width="30" style="285" customWidth="1"/>
    <col min="1539" max="1539" width="2.28515625" style="285" customWidth="1"/>
    <col min="1540" max="1540" width="12.42578125" style="285" bestFit="1" customWidth="1"/>
    <col min="1541" max="1541" width="10.140625" style="285" bestFit="1" customWidth="1"/>
    <col min="1542" max="1542" width="9.140625" style="285"/>
    <col min="1543" max="1543" width="34.42578125" style="285" bestFit="1" customWidth="1"/>
    <col min="1544" max="1544" width="2.42578125" style="285" customWidth="1"/>
    <col min="1545" max="1545" width="12.42578125" style="285" bestFit="1" customWidth="1"/>
    <col min="1546" max="1546" width="10.140625" style="285" bestFit="1" customWidth="1"/>
    <col min="1547" max="1792" width="9.140625" style="285"/>
    <col min="1793" max="1793" width="4.28515625" style="285" customWidth="1"/>
    <col min="1794" max="1794" width="30" style="285" customWidth="1"/>
    <col min="1795" max="1795" width="2.28515625" style="285" customWidth="1"/>
    <col min="1796" max="1796" width="12.42578125" style="285" bestFit="1" customWidth="1"/>
    <col min="1797" max="1797" width="10.140625" style="285" bestFit="1" customWidth="1"/>
    <col min="1798" max="1798" width="9.140625" style="285"/>
    <col min="1799" max="1799" width="34.42578125" style="285" bestFit="1" customWidth="1"/>
    <col min="1800" max="1800" width="2.42578125" style="285" customWidth="1"/>
    <col min="1801" max="1801" width="12.42578125" style="285" bestFit="1" customWidth="1"/>
    <col min="1802" max="1802" width="10.140625" style="285" bestFit="1" customWidth="1"/>
    <col min="1803" max="2048" width="9.140625" style="285"/>
    <col min="2049" max="2049" width="4.28515625" style="285" customWidth="1"/>
    <col min="2050" max="2050" width="30" style="285" customWidth="1"/>
    <col min="2051" max="2051" width="2.28515625" style="285" customWidth="1"/>
    <col min="2052" max="2052" width="12.42578125" style="285" bestFit="1" customWidth="1"/>
    <col min="2053" max="2053" width="10.140625" style="285" bestFit="1" customWidth="1"/>
    <col min="2054" max="2054" width="9.140625" style="285"/>
    <col min="2055" max="2055" width="34.42578125" style="285" bestFit="1" customWidth="1"/>
    <col min="2056" max="2056" width="2.42578125" style="285" customWidth="1"/>
    <col min="2057" max="2057" width="12.42578125" style="285" bestFit="1" customWidth="1"/>
    <col min="2058" max="2058" width="10.140625" style="285" bestFit="1" customWidth="1"/>
    <col min="2059" max="2304" width="9.140625" style="285"/>
    <col min="2305" max="2305" width="4.28515625" style="285" customWidth="1"/>
    <col min="2306" max="2306" width="30" style="285" customWidth="1"/>
    <col min="2307" max="2307" width="2.28515625" style="285" customWidth="1"/>
    <col min="2308" max="2308" width="12.42578125" style="285" bestFit="1" customWidth="1"/>
    <col min="2309" max="2309" width="10.140625" style="285" bestFit="1" customWidth="1"/>
    <col min="2310" max="2310" width="9.140625" style="285"/>
    <col min="2311" max="2311" width="34.42578125" style="285" bestFit="1" customWidth="1"/>
    <col min="2312" max="2312" width="2.42578125" style="285" customWidth="1"/>
    <col min="2313" max="2313" width="12.42578125" style="285" bestFit="1" customWidth="1"/>
    <col min="2314" max="2314" width="10.140625" style="285" bestFit="1" customWidth="1"/>
    <col min="2315" max="2560" width="9.140625" style="285"/>
    <col min="2561" max="2561" width="4.28515625" style="285" customWidth="1"/>
    <col min="2562" max="2562" width="30" style="285" customWidth="1"/>
    <col min="2563" max="2563" width="2.28515625" style="285" customWidth="1"/>
    <col min="2564" max="2564" width="12.42578125" style="285" bestFit="1" customWidth="1"/>
    <col min="2565" max="2565" width="10.140625" style="285" bestFit="1" customWidth="1"/>
    <col min="2566" max="2566" width="9.140625" style="285"/>
    <col min="2567" max="2567" width="34.42578125" style="285" bestFit="1" customWidth="1"/>
    <col min="2568" max="2568" width="2.42578125" style="285" customWidth="1"/>
    <col min="2569" max="2569" width="12.42578125" style="285" bestFit="1" customWidth="1"/>
    <col min="2570" max="2570" width="10.140625" style="285" bestFit="1" customWidth="1"/>
    <col min="2571" max="2816" width="9.140625" style="285"/>
    <col min="2817" max="2817" width="4.28515625" style="285" customWidth="1"/>
    <col min="2818" max="2818" width="30" style="285" customWidth="1"/>
    <col min="2819" max="2819" width="2.28515625" style="285" customWidth="1"/>
    <col min="2820" max="2820" width="12.42578125" style="285" bestFit="1" customWidth="1"/>
    <col min="2821" max="2821" width="10.140625" style="285" bestFit="1" customWidth="1"/>
    <col min="2822" max="2822" width="9.140625" style="285"/>
    <col min="2823" max="2823" width="34.42578125" style="285" bestFit="1" customWidth="1"/>
    <col min="2824" max="2824" width="2.42578125" style="285" customWidth="1"/>
    <col min="2825" max="2825" width="12.42578125" style="285" bestFit="1" customWidth="1"/>
    <col min="2826" max="2826" width="10.140625" style="285" bestFit="1" customWidth="1"/>
    <col min="2827" max="3072" width="9.140625" style="285"/>
    <col min="3073" max="3073" width="4.28515625" style="285" customWidth="1"/>
    <col min="3074" max="3074" width="30" style="285" customWidth="1"/>
    <col min="3075" max="3075" width="2.28515625" style="285" customWidth="1"/>
    <col min="3076" max="3076" width="12.42578125" style="285" bestFit="1" customWidth="1"/>
    <col min="3077" max="3077" width="10.140625" style="285" bestFit="1" customWidth="1"/>
    <col min="3078" max="3078" width="9.140625" style="285"/>
    <col min="3079" max="3079" width="34.42578125" style="285" bestFit="1" customWidth="1"/>
    <col min="3080" max="3080" width="2.42578125" style="285" customWidth="1"/>
    <col min="3081" max="3081" width="12.42578125" style="285" bestFit="1" customWidth="1"/>
    <col min="3082" max="3082" width="10.140625" style="285" bestFit="1" customWidth="1"/>
    <col min="3083" max="3328" width="9.140625" style="285"/>
    <col min="3329" max="3329" width="4.28515625" style="285" customWidth="1"/>
    <col min="3330" max="3330" width="30" style="285" customWidth="1"/>
    <col min="3331" max="3331" width="2.28515625" style="285" customWidth="1"/>
    <col min="3332" max="3332" width="12.42578125" style="285" bestFit="1" customWidth="1"/>
    <col min="3333" max="3333" width="10.140625" style="285" bestFit="1" customWidth="1"/>
    <col min="3334" max="3334" width="9.140625" style="285"/>
    <col min="3335" max="3335" width="34.42578125" style="285" bestFit="1" customWidth="1"/>
    <col min="3336" max="3336" width="2.42578125" style="285" customWidth="1"/>
    <col min="3337" max="3337" width="12.42578125" style="285" bestFit="1" customWidth="1"/>
    <col min="3338" max="3338" width="10.140625" style="285" bestFit="1" customWidth="1"/>
    <col min="3339" max="3584" width="9.140625" style="285"/>
    <col min="3585" max="3585" width="4.28515625" style="285" customWidth="1"/>
    <col min="3586" max="3586" width="30" style="285" customWidth="1"/>
    <col min="3587" max="3587" width="2.28515625" style="285" customWidth="1"/>
    <col min="3588" max="3588" width="12.42578125" style="285" bestFit="1" customWidth="1"/>
    <col min="3589" max="3589" width="10.140625" style="285" bestFit="1" customWidth="1"/>
    <col min="3590" max="3590" width="9.140625" style="285"/>
    <col min="3591" max="3591" width="34.42578125" style="285" bestFit="1" customWidth="1"/>
    <col min="3592" max="3592" width="2.42578125" style="285" customWidth="1"/>
    <col min="3593" max="3593" width="12.42578125" style="285" bestFit="1" customWidth="1"/>
    <col min="3594" max="3594" width="10.140625" style="285" bestFit="1" customWidth="1"/>
    <col min="3595" max="3840" width="9.140625" style="285"/>
    <col min="3841" max="3841" width="4.28515625" style="285" customWidth="1"/>
    <col min="3842" max="3842" width="30" style="285" customWidth="1"/>
    <col min="3843" max="3843" width="2.28515625" style="285" customWidth="1"/>
    <col min="3844" max="3844" width="12.42578125" style="285" bestFit="1" customWidth="1"/>
    <col min="3845" max="3845" width="10.140625" style="285" bestFit="1" customWidth="1"/>
    <col min="3846" max="3846" width="9.140625" style="285"/>
    <col min="3847" max="3847" width="34.42578125" style="285" bestFit="1" customWidth="1"/>
    <col min="3848" max="3848" width="2.42578125" style="285" customWidth="1"/>
    <col min="3849" max="3849" width="12.42578125" style="285" bestFit="1" customWidth="1"/>
    <col min="3850" max="3850" width="10.140625" style="285" bestFit="1" customWidth="1"/>
    <col min="3851" max="4096" width="9.140625" style="285"/>
    <col min="4097" max="4097" width="4.28515625" style="285" customWidth="1"/>
    <col min="4098" max="4098" width="30" style="285" customWidth="1"/>
    <col min="4099" max="4099" width="2.28515625" style="285" customWidth="1"/>
    <col min="4100" max="4100" width="12.42578125" style="285" bestFit="1" customWidth="1"/>
    <col min="4101" max="4101" width="10.140625" style="285" bestFit="1" customWidth="1"/>
    <col min="4102" max="4102" width="9.140625" style="285"/>
    <col min="4103" max="4103" width="34.42578125" style="285" bestFit="1" customWidth="1"/>
    <col min="4104" max="4104" width="2.42578125" style="285" customWidth="1"/>
    <col min="4105" max="4105" width="12.42578125" style="285" bestFit="1" customWidth="1"/>
    <col min="4106" max="4106" width="10.140625" style="285" bestFit="1" customWidth="1"/>
    <col min="4107" max="4352" width="9.140625" style="285"/>
    <col min="4353" max="4353" width="4.28515625" style="285" customWidth="1"/>
    <col min="4354" max="4354" width="30" style="285" customWidth="1"/>
    <col min="4355" max="4355" width="2.28515625" style="285" customWidth="1"/>
    <col min="4356" max="4356" width="12.42578125" style="285" bestFit="1" customWidth="1"/>
    <col min="4357" max="4357" width="10.140625" style="285" bestFit="1" customWidth="1"/>
    <col min="4358" max="4358" width="9.140625" style="285"/>
    <col min="4359" max="4359" width="34.42578125" style="285" bestFit="1" customWidth="1"/>
    <col min="4360" max="4360" width="2.42578125" style="285" customWidth="1"/>
    <col min="4361" max="4361" width="12.42578125" style="285" bestFit="1" customWidth="1"/>
    <col min="4362" max="4362" width="10.140625" style="285" bestFit="1" customWidth="1"/>
    <col min="4363" max="4608" width="9.140625" style="285"/>
    <col min="4609" max="4609" width="4.28515625" style="285" customWidth="1"/>
    <col min="4610" max="4610" width="30" style="285" customWidth="1"/>
    <col min="4611" max="4611" width="2.28515625" style="285" customWidth="1"/>
    <col min="4612" max="4612" width="12.42578125" style="285" bestFit="1" customWidth="1"/>
    <col min="4613" max="4613" width="10.140625" style="285" bestFit="1" customWidth="1"/>
    <col min="4614" max="4614" width="9.140625" style="285"/>
    <col min="4615" max="4615" width="34.42578125" style="285" bestFit="1" customWidth="1"/>
    <col min="4616" max="4616" width="2.42578125" style="285" customWidth="1"/>
    <col min="4617" max="4617" width="12.42578125" style="285" bestFit="1" customWidth="1"/>
    <col min="4618" max="4618" width="10.140625" style="285" bestFit="1" customWidth="1"/>
    <col min="4619" max="4864" width="9.140625" style="285"/>
    <col min="4865" max="4865" width="4.28515625" style="285" customWidth="1"/>
    <col min="4866" max="4866" width="30" style="285" customWidth="1"/>
    <col min="4867" max="4867" width="2.28515625" style="285" customWidth="1"/>
    <col min="4868" max="4868" width="12.42578125" style="285" bestFit="1" customWidth="1"/>
    <col min="4869" max="4869" width="10.140625" style="285" bestFit="1" customWidth="1"/>
    <col min="4870" max="4870" width="9.140625" style="285"/>
    <col min="4871" max="4871" width="34.42578125" style="285" bestFit="1" customWidth="1"/>
    <col min="4872" max="4872" width="2.42578125" style="285" customWidth="1"/>
    <col min="4873" max="4873" width="12.42578125" style="285" bestFit="1" customWidth="1"/>
    <col min="4874" max="4874" width="10.140625" style="285" bestFit="1" customWidth="1"/>
    <col min="4875" max="5120" width="9.140625" style="285"/>
    <col min="5121" max="5121" width="4.28515625" style="285" customWidth="1"/>
    <col min="5122" max="5122" width="30" style="285" customWidth="1"/>
    <col min="5123" max="5123" width="2.28515625" style="285" customWidth="1"/>
    <col min="5124" max="5124" width="12.42578125" style="285" bestFit="1" customWidth="1"/>
    <col min="5125" max="5125" width="10.140625" style="285" bestFit="1" customWidth="1"/>
    <col min="5126" max="5126" width="9.140625" style="285"/>
    <col min="5127" max="5127" width="34.42578125" style="285" bestFit="1" customWidth="1"/>
    <col min="5128" max="5128" width="2.42578125" style="285" customWidth="1"/>
    <col min="5129" max="5129" width="12.42578125" style="285" bestFit="1" customWidth="1"/>
    <col min="5130" max="5130" width="10.140625" style="285" bestFit="1" customWidth="1"/>
    <col min="5131" max="5376" width="9.140625" style="285"/>
    <col min="5377" max="5377" width="4.28515625" style="285" customWidth="1"/>
    <col min="5378" max="5378" width="30" style="285" customWidth="1"/>
    <col min="5379" max="5379" width="2.28515625" style="285" customWidth="1"/>
    <col min="5380" max="5380" width="12.42578125" style="285" bestFit="1" customWidth="1"/>
    <col min="5381" max="5381" width="10.140625" style="285" bestFit="1" customWidth="1"/>
    <col min="5382" max="5382" width="9.140625" style="285"/>
    <col min="5383" max="5383" width="34.42578125" style="285" bestFit="1" customWidth="1"/>
    <col min="5384" max="5384" width="2.42578125" style="285" customWidth="1"/>
    <col min="5385" max="5385" width="12.42578125" style="285" bestFit="1" customWidth="1"/>
    <col min="5386" max="5386" width="10.140625" style="285" bestFit="1" customWidth="1"/>
    <col min="5387" max="5632" width="9.140625" style="285"/>
    <col min="5633" max="5633" width="4.28515625" style="285" customWidth="1"/>
    <col min="5634" max="5634" width="30" style="285" customWidth="1"/>
    <col min="5635" max="5635" width="2.28515625" style="285" customWidth="1"/>
    <col min="5636" max="5636" width="12.42578125" style="285" bestFit="1" customWidth="1"/>
    <col min="5637" max="5637" width="10.140625" style="285" bestFit="1" customWidth="1"/>
    <col min="5638" max="5638" width="9.140625" style="285"/>
    <col min="5639" max="5639" width="34.42578125" style="285" bestFit="1" customWidth="1"/>
    <col min="5640" max="5640" width="2.42578125" style="285" customWidth="1"/>
    <col min="5641" max="5641" width="12.42578125" style="285" bestFit="1" customWidth="1"/>
    <col min="5642" max="5642" width="10.140625" style="285" bestFit="1" customWidth="1"/>
    <col min="5643" max="5888" width="9.140625" style="285"/>
    <col min="5889" max="5889" width="4.28515625" style="285" customWidth="1"/>
    <col min="5890" max="5890" width="30" style="285" customWidth="1"/>
    <col min="5891" max="5891" width="2.28515625" style="285" customWidth="1"/>
    <col min="5892" max="5892" width="12.42578125" style="285" bestFit="1" customWidth="1"/>
    <col min="5893" max="5893" width="10.140625" style="285" bestFit="1" customWidth="1"/>
    <col min="5894" max="5894" width="9.140625" style="285"/>
    <col min="5895" max="5895" width="34.42578125" style="285" bestFit="1" customWidth="1"/>
    <col min="5896" max="5896" width="2.42578125" style="285" customWidth="1"/>
    <col min="5897" max="5897" width="12.42578125" style="285" bestFit="1" customWidth="1"/>
    <col min="5898" max="5898" width="10.140625" style="285" bestFit="1" customWidth="1"/>
    <col min="5899" max="6144" width="9.140625" style="285"/>
    <col min="6145" max="6145" width="4.28515625" style="285" customWidth="1"/>
    <col min="6146" max="6146" width="30" style="285" customWidth="1"/>
    <col min="6147" max="6147" width="2.28515625" style="285" customWidth="1"/>
    <col min="6148" max="6148" width="12.42578125" style="285" bestFit="1" customWidth="1"/>
    <col min="6149" max="6149" width="10.140625" style="285" bestFit="1" customWidth="1"/>
    <col min="6150" max="6150" width="9.140625" style="285"/>
    <col min="6151" max="6151" width="34.42578125" style="285" bestFit="1" customWidth="1"/>
    <col min="6152" max="6152" width="2.42578125" style="285" customWidth="1"/>
    <col min="6153" max="6153" width="12.42578125" style="285" bestFit="1" customWidth="1"/>
    <col min="6154" max="6154" width="10.140625" style="285" bestFit="1" customWidth="1"/>
    <col min="6155" max="6400" width="9.140625" style="285"/>
    <col min="6401" max="6401" width="4.28515625" style="285" customWidth="1"/>
    <col min="6402" max="6402" width="30" style="285" customWidth="1"/>
    <col min="6403" max="6403" width="2.28515625" style="285" customWidth="1"/>
    <col min="6404" max="6404" width="12.42578125" style="285" bestFit="1" customWidth="1"/>
    <col min="6405" max="6405" width="10.140625" style="285" bestFit="1" customWidth="1"/>
    <col min="6406" max="6406" width="9.140625" style="285"/>
    <col min="6407" max="6407" width="34.42578125" style="285" bestFit="1" customWidth="1"/>
    <col min="6408" max="6408" width="2.42578125" style="285" customWidth="1"/>
    <col min="6409" max="6409" width="12.42578125" style="285" bestFit="1" customWidth="1"/>
    <col min="6410" max="6410" width="10.140625" style="285" bestFit="1" customWidth="1"/>
    <col min="6411" max="6656" width="9.140625" style="285"/>
    <col min="6657" max="6657" width="4.28515625" style="285" customWidth="1"/>
    <col min="6658" max="6658" width="30" style="285" customWidth="1"/>
    <col min="6659" max="6659" width="2.28515625" style="285" customWidth="1"/>
    <col min="6660" max="6660" width="12.42578125" style="285" bestFit="1" customWidth="1"/>
    <col min="6661" max="6661" width="10.140625" style="285" bestFit="1" customWidth="1"/>
    <col min="6662" max="6662" width="9.140625" style="285"/>
    <col min="6663" max="6663" width="34.42578125" style="285" bestFit="1" customWidth="1"/>
    <col min="6664" max="6664" width="2.42578125" style="285" customWidth="1"/>
    <col min="6665" max="6665" width="12.42578125" style="285" bestFit="1" customWidth="1"/>
    <col min="6666" max="6666" width="10.140625" style="285" bestFit="1" customWidth="1"/>
    <col min="6667" max="6912" width="9.140625" style="285"/>
    <col min="6913" max="6913" width="4.28515625" style="285" customWidth="1"/>
    <col min="6914" max="6914" width="30" style="285" customWidth="1"/>
    <col min="6915" max="6915" width="2.28515625" style="285" customWidth="1"/>
    <col min="6916" max="6916" width="12.42578125" style="285" bestFit="1" customWidth="1"/>
    <col min="6917" max="6917" width="10.140625" style="285" bestFit="1" customWidth="1"/>
    <col min="6918" max="6918" width="9.140625" style="285"/>
    <col min="6919" max="6919" width="34.42578125" style="285" bestFit="1" customWidth="1"/>
    <col min="6920" max="6920" width="2.42578125" style="285" customWidth="1"/>
    <col min="6921" max="6921" width="12.42578125" style="285" bestFit="1" customWidth="1"/>
    <col min="6922" max="6922" width="10.140625" style="285" bestFit="1" customWidth="1"/>
    <col min="6923" max="7168" width="9.140625" style="285"/>
    <col min="7169" max="7169" width="4.28515625" style="285" customWidth="1"/>
    <col min="7170" max="7170" width="30" style="285" customWidth="1"/>
    <col min="7171" max="7171" width="2.28515625" style="285" customWidth="1"/>
    <col min="7172" max="7172" width="12.42578125" style="285" bestFit="1" customWidth="1"/>
    <col min="7173" max="7173" width="10.140625" style="285" bestFit="1" customWidth="1"/>
    <col min="7174" max="7174" width="9.140625" style="285"/>
    <col min="7175" max="7175" width="34.42578125" style="285" bestFit="1" customWidth="1"/>
    <col min="7176" max="7176" width="2.42578125" style="285" customWidth="1"/>
    <col min="7177" max="7177" width="12.42578125" style="285" bestFit="1" customWidth="1"/>
    <col min="7178" max="7178" width="10.140625" style="285" bestFit="1" customWidth="1"/>
    <col min="7179" max="7424" width="9.140625" style="285"/>
    <col min="7425" max="7425" width="4.28515625" style="285" customWidth="1"/>
    <col min="7426" max="7426" width="30" style="285" customWidth="1"/>
    <col min="7427" max="7427" width="2.28515625" style="285" customWidth="1"/>
    <col min="7428" max="7428" width="12.42578125" style="285" bestFit="1" customWidth="1"/>
    <col min="7429" max="7429" width="10.140625" style="285" bestFit="1" customWidth="1"/>
    <col min="7430" max="7430" width="9.140625" style="285"/>
    <col min="7431" max="7431" width="34.42578125" style="285" bestFit="1" customWidth="1"/>
    <col min="7432" max="7432" width="2.42578125" style="285" customWidth="1"/>
    <col min="7433" max="7433" width="12.42578125" style="285" bestFit="1" customWidth="1"/>
    <col min="7434" max="7434" width="10.140625" style="285" bestFit="1" customWidth="1"/>
    <col min="7435" max="7680" width="9.140625" style="285"/>
    <col min="7681" max="7681" width="4.28515625" style="285" customWidth="1"/>
    <col min="7682" max="7682" width="30" style="285" customWidth="1"/>
    <col min="7683" max="7683" width="2.28515625" style="285" customWidth="1"/>
    <col min="7684" max="7684" width="12.42578125" style="285" bestFit="1" customWidth="1"/>
    <col min="7685" max="7685" width="10.140625" style="285" bestFit="1" customWidth="1"/>
    <col min="7686" max="7686" width="9.140625" style="285"/>
    <col min="7687" max="7687" width="34.42578125" style="285" bestFit="1" customWidth="1"/>
    <col min="7688" max="7688" width="2.42578125" style="285" customWidth="1"/>
    <col min="7689" max="7689" width="12.42578125" style="285" bestFit="1" customWidth="1"/>
    <col min="7690" max="7690" width="10.140625" style="285" bestFit="1" customWidth="1"/>
    <col min="7691" max="7936" width="9.140625" style="285"/>
    <col min="7937" max="7937" width="4.28515625" style="285" customWidth="1"/>
    <col min="7938" max="7938" width="30" style="285" customWidth="1"/>
    <col min="7939" max="7939" width="2.28515625" style="285" customWidth="1"/>
    <col min="7940" max="7940" width="12.42578125" style="285" bestFit="1" customWidth="1"/>
    <col min="7941" max="7941" width="10.140625" style="285" bestFit="1" customWidth="1"/>
    <col min="7942" max="7942" width="9.140625" style="285"/>
    <col min="7943" max="7943" width="34.42578125" style="285" bestFit="1" customWidth="1"/>
    <col min="7944" max="7944" width="2.42578125" style="285" customWidth="1"/>
    <col min="7945" max="7945" width="12.42578125" style="285" bestFit="1" customWidth="1"/>
    <col min="7946" max="7946" width="10.140625" style="285" bestFit="1" customWidth="1"/>
    <col min="7947" max="8192" width="9.140625" style="285"/>
    <col min="8193" max="8193" width="4.28515625" style="285" customWidth="1"/>
    <col min="8194" max="8194" width="30" style="285" customWidth="1"/>
    <col min="8195" max="8195" width="2.28515625" style="285" customWidth="1"/>
    <col min="8196" max="8196" width="12.42578125" style="285" bestFit="1" customWidth="1"/>
    <col min="8197" max="8197" width="10.140625" style="285" bestFit="1" customWidth="1"/>
    <col min="8198" max="8198" width="9.140625" style="285"/>
    <col min="8199" max="8199" width="34.42578125" style="285" bestFit="1" customWidth="1"/>
    <col min="8200" max="8200" width="2.42578125" style="285" customWidth="1"/>
    <col min="8201" max="8201" width="12.42578125" style="285" bestFit="1" customWidth="1"/>
    <col min="8202" max="8202" width="10.140625" style="285" bestFit="1" customWidth="1"/>
    <col min="8203" max="8448" width="9.140625" style="285"/>
    <col min="8449" max="8449" width="4.28515625" style="285" customWidth="1"/>
    <col min="8450" max="8450" width="30" style="285" customWidth="1"/>
    <col min="8451" max="8451" width="2.28515625" style="285" customWidth="1"/>
    <col min="8452" max="8452" width="12.42578125" style="285" bestFit="1" customWidth="1"/>
    <col min="8453" max="8453" width="10.140625" style="285" bestFit="1" customWidth="1"/>
    <col min="8454" max="8454" width="9.140625" style="285"/>
    <col min="8455" max="8455" width="34.42578125" style="285" bestFit="1" customWidth="1"/>
    <col min="8456" max="8456" width="2.42578125" style="285" customWidth="1"/>
    <col min="8457" max="8457" width="12.42578125" style="285" bestFit="1" customWidth="1"/>
    <col min="8458" max="8458" width="10.140625" style="285" bestFit="1" customWidth="1"/>
    <col min="8459" max="8704" width="9.140625" style="285"/>
    <col min="8705" max="8705" width="4.28515625" style="285" customWidth="1"/>
    <col min="8706" max="8706" width="30" style="285" customWidth="1"/>
    <col min="8707" max="8707" width="2.28515625" style="285" customWidth="1"/>
    <col min="8708" max="8708" width="12.42578125" style="285" bestFit="1" customWidth="1"/>
    <col min="8709" max="8709" width="10.140625" style="285" bestFit="1" customWidth="1"/>
    <col min="8710" max="8710" width="9.140625" style="285"/>
    <col min="8711" max="8711" width="34.42578125" style="285" bestFit="1" customWidth="1"/>
    <col min="8712" max="8712" width="2.42578125" style="285" customWidth="1"/>
    <col min="8713" max="8713" width="12.42578125" style="285" bestFit="1" customWidth="1"/>
    <col min="8714" max="8714" width="10.140625" style="285" bestFit="1" customWidth="1"/>
    <col min="8715" max="8960" width="9.140625" style="285"/>
    <col min="8961" max="8961" width="4.28515625" style="285" customWidth="1"/>
    <col min="8962" max="8962" width="30" style="285" customWidth="1"/>
    <col min="8963" max="8963" width="2.28515625" style="285" customWidth="1"/>
    <col min="8964" max="8964" width="12.42578125" style="285" bestFit="1" customWidth="1"/>
    <col min="8965" max="8965" width="10.140625" style="285" bestFit="1" customWidth="1"/>
    <col min="8966" max="8966" width="9.140625" style="285"/>
    <col min="8967" max="8967" width="34.42578125" style="285" bestFit="1" customWidth="1"/>
    <col min="8968" max="8968" width="2.42578125" style="285" customWidth="1"/>
    <col min="8969" max="8969" width="12.42578125" style="285" bestFit="1" customWidth="1"/>
    <col min="8970" max="8970" width="10.140625" style="285" bestFit="1" customWidth="1"/>
    <col min="8971" max="9216" width="9.140625" style="285"/>
    <col min="9217" max="9217" width="4.28515625" style="285" customWidth="1"/>
    <col min="9218" max="9218" width="30" style="285" customWidth="1"/>
    <col min="9219" max="9219" width="2.28515625" style="285" customWidth="1"/>
    <col min="9220" max="9220" width="12.42578125" style="285" bestFit="1" customWidth="1"/>
    <col min="9221" max="9221" width="10.140625" style="285" bestFit="1" customWidth="1"/>
    <col min="9222" max="9222" width="9.140625" style="285"/>
    <col min="9223" max="9223" width="34.42578125" style="285" bestFit="1" customWidth="1"/>
    <col min="9224" max="9224" width="2.42578125" style="285" customWidth="1"/>
    <col min="9225" max="9225" width="12.42578125" style="285" bestFit="1" customWidth="1"/>
    <col min="9226" max="9226" width="10.140625" style="285" bestFit="1" customWidth="1"/>
    <col min="9227" max="9472" width="9.140625" style="285"/>
    <col min="9473" max="9473" width="4.28515625" style="285" customWidth="1"/>
    <col min="9474" max="9474" width="30" style="285" customWidth="1"/>
    <col min="9475" max="9475" width="2.28515625" style="285" customWidth="1"/>
    <col min="9476" max="9476" width="12.42578125" style="285" bestFit="1" customWidth="1"/>
    <col min="9477" max="9477" width="10.140625" style="285" bestFit="1" customWidth="1"/>
    <col min="9478" max="9478" width="9.140625" style="285"/>
    <col min="9479" max="9479" width="34.42578125" style="285" bestFit="1" customWidth="1"/>
    <col min="9480" max="9480" width="2.42578125" style="285" customWidth="1"/>
    <col min="9481" max="9481" width="12.42578125" style="285" bestFit="1" customWidth="1"/>
    <col min="9482" max="9482" width="10.140625" style="285" bestFit="1" customWidth="1"/>
    <col min="9483" max="9728" width="9.140625" style="285"/>
    <col min="9729" max="9729" width="4.28515625" style="285" customWidth="1"/>
    <col min="9730" max="9730" width="30" style="285" customWidth="1"/>
    <col min="9731" max="9731" width="2.28515625" style="285" customWidth="1"/>
    <col min="9732" max="9732" width="12.42578125" style="285" bestFit="1" customWidth="1"/>
    <col min="9733" max="9733" width="10.140625" style="285" bestFit="1" customWidth="1"/>
    <col min="9734" max="9734" width="9.140625" style="285"/>
    <col min="9735" max="9735" width="34.42578125" style="285" bestFit="1" customWidth="1"/>
    <col min="9736" max="9736" width="2.42578125" style="285" customWidth="1"/>
    <col min="9737" max="9737" width="12.42578125" style="285" bestFit="1" customWidth="1"/>
    <col min="9738" max="9738" width="10.140625" style="285" bestFit="1" customWidth="1"/>
    <col min="9739" max="9984" width="9.140625" style="285"/>
    <col min="9985" max="9985" width="4.28515625" style="285" customWidth="1"/>
    <col min="9986" max="9986" width="30" style="285" customWidth="1"/>
    <col min="9987" max="9987" width="2.28515625" style="285" customWidth="1"/>
    <col min="9988" max="9988" width="12.42578125" style="285" bestFit="1" customWidth="1"/>
    <col min="9989" max="9989" width="10.140625" style="285" bestFit="1" customWidth="1"/>
    <col min="9990" max="9990" width="9.140625" style="285"/>
    <col min="9991" max="9991" width="34.42578125" style="285" bestFit="1" customWidth="1"/>
    <col min="9992" max="9992" width="2.42578125" style="285" customWidth="1"/>
    <col min="9993" max="9993" width="12.42578125" style="285" bestFit="1" customWidth="1"/>
    <col min="9994" max="9994" width="10.140625" style="285" bestFit="1" customWidth="1"/>
    <col min="9995" max="10240" width="9.140625" style="285"/>
    <col min="10241" max="10241" width="4.28515625" style="285" customWidth="1"/>
    <col min="10242" max="10242" width="30" style="285" customWidth="1"/>
    <col min="10243" max="10243" width="2.28515625" style="285" customWidth="1"/>
    <col min="10244" max="10244" width="12.42578125" style="285" bestFit="1" customWidth="1"/>
    <col min="10245" max="10245" width="10.140625" style="285" bestFit="1" customWidth="1"/>
    <col min="10246" max="10246" width="9.140625" style="285"/>
    <col min="10247" max="10247" width="34.42578125" style="285" bestFit="1" customWidth="1"/>
    <col min="10248" max="10248" width="2.42578125" style="285" customWidth="1"/>
    <col min="10249" max="10249" width="12.42578125" style="285" bestFit="1" customWidth="1"/>
    <col min="10250" max="10250" width="10.140625" style="285" bestFit="1" customWidth="1"/>
    <col min="10251" max="10496" width="9.140625" style="285"/>
    <col min="10497" max="10497" width="4.28515625" style="285" customWidth="1"/>
    <col min="10498" max="10498" width="30" style="285" customWidth="1"/>
    <col min="10499" max="10499" width="2.28515625" style="285" customWidth="1"/>
    <col min="10500" max="10500" width="12.42578125" style="285" bestFit="1" customWidth="1"/>
    <col min="10501" max="10501" width="10.140625" style="285" bestFit="1" customWidth="1"/>
    <col min="10502" max="10502" width="9.140625" style="285"/>
    <col min="10503" max="10503" width="34.42578125" style="285" bestFit="1" customWidth="1"/>
    <col min="10504" max="10504" width="2.42578125" style="285" customWidth="1"/>
    <col min="10505" max="10505" width="12.42578125" style="285" bestFit="1" customWidth="1"/>
    <col min="10506" max="10506" width="10.140625" style="285" bestFit="1" customWidth="1"/>
    <col min="10507" max="10752" width="9.140625" style="285"/>
    <col min="10753" max="10753" width="4.28515625" style="285" customWidth="1"/>
    <col min="10754" max="10754" width="30" style="285" customWidth="1"/>
    <col min="10755" max="10755" width="2.28515625" style="285" customWidth="1"/>
    <col min="10756" max="10756" width="12.42578125" style="285" bestFit="1" customWidth="1"/>
    <col min="10757" max="10757" width="10.140625" style="285" bestFit="1" customWidth="1"/>
    <col min="10758" max="10758" width="9.140625" style="285"/>
    <col min="10759" max="10759" width="34.42578125" style="285" bestFit="1" customWidth="1"/>
    <col min="10760" max="10760" width="2.42578125" style="285" customWidth="1"/>
    <col min="10761" max="10761" width="12.42578125" style="285" bestFit="1" customWidth="1"/>
    <col min="10762" max="10762" width="10.140625" style="285" bestFit="1" customWidth="1"/>
    <col min="10763" max="11008" width="9.140625" style="285"/>
    <col min="11009" max="11009" width="4.28515625" style="285" customWidth="1"/>
    <col min="11010" max="11010" width="30" style="285" customWidth="1"/>
    <col min="11011" max="11011" width="2.28515625" style="285" customWidth="1"/>
    <col min="11012" max="11012" width="12.42578125" style="285" bestFit="1" customWidth="1"/>
    <col min="11013" max="11013" width="10.140625" style="285" bestFit="1" customWidth="1"/>
    <col min="11014" max="11014" width="9.140625" style="285"/>
    <col min="11015" max="11015" width="34.42578125" style="285" bestFit="1" customWidth="1"/>
    <col min="11016" max="11016" width="2.42578125" style="285" customWidth="1"/>
    <col min="11017" max="11017" width="12.42578125" style="285" bestFit="1" customWidth="1"/>
    <col min="11018" max="11018" width="10.140625" style="285" bestFit="1" customWidth="1"/>
    <col min="11019" max="11264" width="9.140625" style="285"/>
    <col min="11265" max="11265" width="4.28515625" style="285" customWidth="1"/>
    <col min="11266" max="11266" width="30" style="285" customWidth="1"/>
    <col min="11267" max="11267" width="2.28515625" style="285" customWidth="1"/>
    <col min="11268" max="11268" width="12.42578125" style="285" bestFit="1" customWidth="1"/>
    <col min="11269" max="11269" width="10.140625" style="285" bestFit="1" customWidth="1"/>
    <col min="11270" max="11270" width="9.140625" style="285"/>
    <col min="11271" max="11271" width="34.42578125" style="285" bestFit="1" customWidth="1"/>
    <col min="11272" max="11272" width="2.42578125" style="285" customWidth="1"/>
    <col min="11273" max="11273" width="12.42578125" style="285" bestFit="1" customWidth="1"/>
    <col min="11274" max="11274" width="10.140625" style="285" bestFit="1" customWidth="1"/>
    <col min="11275" max="11520" width="9.140625" style="285"/>
    <col min="11521" max="11521" width="4.28515625" style="285" customWidth="1"/>
    <col min="11522" max="11522" width="30" style="285" customWidth="1"/>
    <col min="11523" max="11523" width="2.28515625" style="285" customWidth="1"/>
    <col min="11524" max="11524" width="12.42578125" style="285" bestFit="1" customWidth="1"/>
    <col min="11525" max="11525" width="10.140625" style="285" bestFit="1" customWidth="1"/>
    <col min="11526" max="11526" width="9.140625" style="285"/>
    <col min="11527" max="11527" width="34.42578125" style="285" bestFit="1" customWidth="1"/>
    <col min="11528" max="11528" width="2.42578125" style="285" customWidth="1"/>
    <col min="11529" max="11529" width="12.42578125" style="285" bestFit="1" customWidth="1"/>
    <col min="11530" max="11530" width="10.140625" style="285" bestFit="1" customWidth="1"/>
    <col min="11531" max="11776" width="9.140625" style="285"/>
    <col min="11777" max="11777" width="4.28515625" style="285" customWidth="1"/>
    <col min="11778" max="11778" width="30" style="285" customWidth="1"/>
    <col min="11779" max="11779" width="2.28515625" style="285" customWidth="1"/>
    <col min="11780" max="11780" width="12.42578125" style="285" bestFit="1" customWidth="1"/>
    <col min="11781" max="11781" width="10.140625" style="285" bestFit="1" customWidth="1"/>
    <col min="11782" max="11782" width="9.140625" style="285"/>
    <col min="11783" max="11783" width="34.42578125" style="285" bestFit="1" customWidth="1"/>
    <col min="11784" max="11784" width="2.42578125" style="285" customWidth="1"/>
    <col min="11785" max="11785" width="12.42578125" style="285" bestFit="1" customWidth="1"/>
    <col min="11786" max="11786" width="10.140625" style="285" bestFit="1" customWidth="1"/>
    <col min="11787" max="12032" width="9.140625" style="285"/>
    <col min="12033" max="12033" width="4.28515625" style="285" customWidth="1"/>
    <col min="12034" max="12034" width="30" style="285" customWidth="1"/>
    <col min="12035" max="12035" width="2.28515625" style="285" customWidth="1"/>
    <col min="12036" max="12036" width="12.42578125" style="285" bestFit="1" customWidth="1"/>
    <col min="12037" max="12037" width="10.140625" style="285" bestFit="1" customWidth="1"/>
    <col min="12038" max="12038" width="9.140625" style="285"/>
    <col min="12039" max="12039" width="34.42578125" style="285" bestFit="1" customWidth="1"/>
    <col min="12040" max="12040" width="2.42578125" style="285" customWidth="1"/>
    <col min="12041" max="12041" width="12.42578125" style="285" bestFit="1" customWidth="1"/>
    <col min="12042" max="12042" width="10.140625" style="285" bestFit="1" customWidth="1"/>
    <col min="12043" max="12288" width="9.140625" style="285"/>
    <col min="12289" max="12289" width="4.28515625" style="285" customWidth="1"/>
    <col min="12290" max="12290" width="30" style="285" customWidth="1"/>
    <col min="12291" max="12291" width="2.28515625" style="285" customWidth="1"/>
    <col min="12292" max="12292" width="12.42578125" style="285" bestFit="1" customWidth="1"/>
    <col min="12293" max="12293" width="10.140625" style="285" bestFit="1" customWidth="1"/>
    <col min="12294" max="12294" width="9.140625" style="285"/>
    <col min="12295" max="12295" width="34.42578125" style="285" bestFit="1" customWidth="1"/>
    <col min="12296" max="12296" width="2.42578125" style="285" customWidth="1"/>
    <col min="12297" max="12297" width="12.42578125" style="285" bestFit="1" customWidth="1"/>
    <col min="12298" max="12298" width="10.140625" style="285" bestFit="1" customWidth="1"/>
    <col min="12299" max="12544" width="9.140625" style="285"/>
    <col min="12545" max="12545" width="4.28515625" style="285" customWidth="1"/>
    <col min="12546" max="12546" width="30" style="285" customWidth="1"/>
    <col min="12547" max="12547" width="2.28515625" style="285" customWidth="1"/>
    <col min="12548" max="12548" width="12.42578125" style="285" bestFit="1" customWidth="1"/>
    <col min="12549" max="12549" width="10.140625" style="285" bestFit="1" customWidth="1"/>
    <col min="12550" max="12550" width="9.140625" style="285"/>
    <col min="12551" max="12551" width="34.42578125" style="285" bestFit="1" customWidth="1"/>
    <col min="12552" max="12552" width="2.42578125" style="285" customWidth="1"/>
    <col min="12553" max="12553" width="12.42578125" style="285" bestFit="1" customWidth="1"/>
    <col min="12554" max="12554" width="10.140625" style="285" bestFit="1" customWidth="1"/>
    <col min="12555" max="12800" width="9.140625" style="285"/>
    <col min="12801" max="12801" width="4.28515625" style="285" customWidth="1"/>
    <col min="12802" max="12802" width="30" style="285" customWidth="1"/>
    <col min="12803" max="12803" width="2.28515625" style="285" customWidth="1"/>
    <col min="12804" max="12804" width="12.42578125" style="285" bestFit="1" customWidth="1"/>
    <col min="12805" max="12805" width="10.140625" style="285" bestFit="1" customWidth="1"/>
    <col min="12806" max="12806" width="9.140625" style="285"/>
    <col min="12807" max="12807" width="34.42578125" style="285" bestFit="1" customWidth="1"/>
    <col min="12808" max="12808" width="2.42578125" style="285" customWidth="1"/>
    <col min="12809" max="12809" width="12.42578125" style="285" bestFit="1" customWidth="1"/>
    <col min="12810" max="12810" width="10.140625" style="285" bestFit="1" customWidth="1"/>
    <col min="12811" max="13056" width="9.140625" style="285"/>
    <col min="13057" max="13057" width="4.28515625" style="285" customWidth="1"/>
    <col min="13058" max="13058" width="30" style="285" customWidth="1"/>
    <col min="13059" max="13059" width="2.28515625" style="285" customWidth="1"/>
    <col min="13060" max="13060" width="12.42578125" style="285" bestFit="1" customWidth="1"/>
    <col min="13061" max="13061" width="10.140625" style="285" bestFit="1" customWidth="1"/>
    <col min="13062" max="13062" width="9.140625" style="285"/>
    <col min="13063" max="13063" width="34.42578125" style="285" bestFit="1" customWidth="1"/>
    <col min="13064" max="13064" width="2.42578125" style="285" customWidth="1"/>
    <col min="13065" max="13065" width="12.42578125" style="285" bestFit="1" customWidth="1"/>
    <col min="13066" max="13066" width="10.140625" style="285" bestFit="1" customWidth="1"/>
    <col min="13067" max="13312" width="9.140625" style="285"/>
    <col min="13313" max="13313" width="4.28515625" style="285" customWidth="1"/>
    <col min="13314" max="13314" width="30" style="285" customWidth="1"/>
    <col min="13315" max="13315" width="2.28515625" style="285" customWidth="1"/>
    <col min="13316" max="13316" width="12.42578125" style="285" bestFit="1" customWidth="1"/>
    <col min="13317" max="13317" width="10.140625" style="285" bestFit="1" customWidth="1"/>
    <col min="13318" max="13318" width="9.140625" style="285"/>
    <col min="13319" max="13319" width="34.42578125" style="285" bestFit="1" customWidth="1"/>
    <col min="13320" max="13320" width="2.42578125" style="285" customWidth="1"/>
    <col min="13321" max="13321" width="12.42578125" style="285" bestFit="1" customWidth="1"/>
    <col min="13322" max="13322" width="10.140625" style="285" bestFit="1" customWidth="1"/>
    <col min="13323" max="13568" width="9.140625" style="285"/>
    <col min="13569" max="13569" width="4.28515625" style="285" customWidth="1"/>
    <col min="13570" max="13570" width="30" style="285" customWidth="1"/>
    <col min="13571" max="13571" width="2.28515625" style="285" customWidth="1"/>
    <col min="13572" max="13572" width="12.42578125" style="285" bestFit="1" customWidth="1"/>
    <col min="13573" max="13573" width="10.140625" style="285" bestFit="1" customWidth="1"/>
    <col min="13574" max="13574" width="9.140625" style="285"/>
    <col min="13575" max="13575" width="34.42578125" style="285" bestFit="1" customWidth="1"/>
    <col min="13576" max="13576" width="2.42578125" style="285" customWidth="1"/>
    <col min="13577" max="13577" width="12.42578125" style="285" bestFit="1" customWidth="1"/>
    <col min="13578" max="13578" width="10.140625" style="285" bestFit="1" customWidth="1"/>
    <col min="13579" max="13824" width="9.140625" style="285"/>
    <col min="13825" max="13825" width="4.28515625" style="285" customWidth="1"/>
    <col min="13826" max="13826" width="30" style="285" customWidth="1"/>
    <col min="13827" max="13827" width="2.28515625" style="285" customWidth="1"/>
    <col min="13828" max="13828" width="12.42578125" style="285" bestFit="1" customWidth="1"/>
    <col min="13829" max="13829" width="10.140625" style="285" bestFit="1" customWidth="1"/>
    <col min="13830" max="13830" width="9.140625" style="285"/>
    <col min="13831" max="13831" width="34.42578125" style="285" bestFit="1" customWidth="1"/>
    <col min="13832" max="13832" width="2.42578125" style="285" customWidth="1"/>
    <col min="13833" max="13833" width="12.42578125" style="285" bestFit="1" customWidth="1"/>
    <col min="13834" max="13834" width="10.140625" style="285" bestFit="1" customWidth="1"/>
    <col min="13835" max="14080" width="9.140625" style="285"/>
    <col min="14081" max="14081" width="4.28515625" style="285" customWidth="1"/>
    <col min="14082" max="14082" width="30" style="285" customWidth="1"/>
    <col min="14083" max="14083" width="2.28515625" style="285" customWidth="1"/>
    <col min="14084" max="14084" width="12.42578125" style="285" bestFit="1" customWidth="1"/>
    <col min="14085" max="14085" width="10.140625" style="285" bestFit="1" customWidth="1"/>
    <col min="14086" max="14086" width="9.140625" style="285"/>
    <col min="14087" max="14087" width="34.42578125" style="285" bestFit="1" customWidth="1"/>
    <col min="14088" max="14088" width="2.42578125" style="285" customWidth="1"/>
    <col min="14089" max="14089" width="12.42578125" style="285" bestFit="1" customWidth="1"/>
    <col min="14090" max="14090" width="10.140625" style="285" bestFit="1" customWidth="1"/>
    <col min="14091" max="14336" width="9.140625" style="285"/>
    <col min="14337" max="14337" width="4.28515625" style="285" customWidth="1"/>
    <col min="14338" max="14338" width="30" style="285" customWidth="1"/>
    <col min="14339" max="14339" width="2.28515625" style="285" customWidth="1"/>
    <col min="14340" max="14340" width="12.42578125" style="285" bestFit="1" customWidth="1"/>
    <col min="14341" max="14341" width="10.140625" style="285" bestFit="1" customWidth="1"/>
    <col min="14342" max="14342" width="9.140625" style="285"/>
    <col min="14343" max="14343" width="34.42578125" style="285" bestFit="1" customWidth="1"/>
    <col min="14344" max="14344" width="2.42578125" style="285" customWidth="1"/>
    <col min="14345" max="14345" width="12.42578125" style="285" bestFit="1" customWidth="1"/>
    <col min="14346" max="14346" width="10.140625" style="285" bestFit="1" customWidth="1"/>
    <col min="14347" max="14592" width="9.140625" style="285"/>
    <col min="14593" max="14593" width="4.28515625" style="285" customWidth="1"/>
    <col min="14594" max="14594" width="30" style="285" customWidth="1"/>
    <col min="14595" max="14595" width="2.28515625" style="285" customWidth="1"/>
    <col min="14596" max="14596" width="12.42578125" style="285" bestFit="1" customWidth="1"/>
    <col min="14597" max="14597" width="10.140625" style="285" bestFit="1" customWidth="1"/>
    <col min="14598" max="14598" width="9.140625" style="285"/>
    <col min="14599" max="14599" width="34.42578125" style="285" bestFit="1" customWidth="1"/>
    <col min="14600" max="14600" width="2.42578125" style="285" customWidth="1"/>
    <col min="14601" max="14601" width="12.42578125" style="285" bestFit="1" customWidth="1"/>
    <col min="14602" max="14602" width="10.140625" style="285" bestFit="1" customWidth="1"/>
    <col min="14603" max="14848" width="9.140625" style="285"/>
    <col min="14849" max="14849" width="4.28515625" style="285" customWidth="1"/>
    <col min="14850" max="14850" width="30" style="285" customWidth="1"/>
    <col min="14851" max="14851" width="2.28515625" style="285" customWidth="1"/>
    <col min="14852" max="14852" width="12.42578125" style="285" bestFit="1" customWidth="1"/>
    <col min="14853" max="14853" width="10.140625" style="285" bestFit="1" customWidth="1"/>
    <col min="14854" max="14854" width="9.140625" style="285"/>
    <col min="14855" max="14855" width="34.42578125" style="285" bestFit="1" customWidth="1"/>
    <col min="14856" max="14856" width="2.42578125" style="285" customWidth="1"/>
    <col min="14857" max="14857" width="12.42578125" style="285" bestFit="1" customWidth="1"/>
    <col min="14858" max="14858" width="10.140625" style="285" bestFit="1" customWidth="1"/>
    <col min="14859" max="15104" width="9.140625" style="285"/>
    <col min="15105" max="15105" width="4.28515625" style="285" customWidth="1"/>
    <col min="15106" max="15106" width="30" style="285" customWidth="1"/>
    <col min="15107" max="15107" width="2.28515625" style="285" customWidth="1"/>
    <col min="15108" max="15108" width="12.42578125" style="285" bestFit="1" customWidth="1"/>
    <col min="15109" max="15109" width="10.140625" style="285" bestFit="1" customWidth="1"/>
    <col min="15110" max="15110" width="9.140625" style="285"/>
    <col min="15111" max="15111" width="34.42578125" style="285" bestFit="1" customWidth="1"/>
    <col min="15112" max="15112" width="2.42578125" style="285" customWidth="1"/>
    <col min="15113" max="15113" width="12.42578125" style="285" bestFit="1" customWidth="1"/>
    <col min="15114" max="15114" width="10.140625" style="285" bestFit="1" customWidth="1"/>
    <col min="15115" max="15360" width="9.140625" style="285"/>
    <col min="15361" max="15361" width="4.28515625" style="285" customWidth="1"/>
    <col min="15362" max="15362" width="30" style="285" customWidth="1"/>
    <col min="15363" max="15363" width="2.28515625" style="285" customWidth="1"/>
    <col min="15364" max="15364" width="12.42578125" style="285" bestFit="1" customWidth="1"/>
    <col min="15365" max="15365" width="10.140625" style="285" bestFit="1" customWidth="1"/>
    <col min="15366" max="15366" width="9.140625" style="285"/>
    <col min="15367" max="15367" width="34.42578125" style="285" bestFit="1" customWidth="1"/>
    <col min="15368" max="15368" width="2.42578125" style="285" customWidth="1"/>
    <col min="15369" max="15369" width="12.42578125" style="285" bestFit="1" customWidth="1"/>
    <col min="15370" max="15370" width="10.140625" style="285" bestFit="1" customWidth="1"/>
    <col min="15371" max="15616" width="9.140625" style="285"/>
    <col min="15617" max="15617" width="4.28515625" style="285" customWidth="1"/>
    <col min="15618" max="15618" width="30" style="285" customWidth="1"/>
    <col min="15619" max="15619" width="2.28515625" style="285" customWidth="1"/>
    <col min="15620" max="15620" width="12.42578125" style="285" bestFit="1" customWidth="1"/>
    <col min="15621" max="15621" width="10.140625" style="285" bestFit="1" customWidth="1"/>
    <col min="15622" max="15622" width="9.140625" style="285"/>
    <col min="15623" max="15623" width="34.42578125" style="285" bestFit="1" customWidth="1"/>
    <col min="15624" max="15624" width="2.42578125" style="285" customWidth="1"/>
    <col min="15625" max="15625" width="12.42578125" style="285" bestFit="1" customWidth="1"/>
    <col min="15626" max="15626" width="10.140625" style="285" bestFit="1" customWidth="1"/>
    <col min="15627" max="15872" width="9.140625" style="285"/>
    <col min="15873" max="15873" width="4.28515625" style="285" customWidth="1"/>
    <col min="15874" max="15874" width="30" style="285" customWidth="1"/>
    <col min="15875" max="15875" width="2.28515625" style="285" customWidth="1"/>
    <col min="15876" max="15876" width="12.42578125" style="285" bestFit="1" customWidth="1"/>
    <col min="15877" max="15877" width="10.140625" style="285" bestFit="1" customWidth="1"/>
    <col min="15878" max="15878" width="9.140625" style="285"/>
    <col min="15879" max="15879" width="34.42578125" style="285" bestFit="1" customWidth="1"/>
    <col min="15880" max="15880" width="2.42578125" style="285" customWidth="1"/>
    <col min="15881" max="15881" width="12.42578125" style="285" bestFit="1" customWidth="1"/>
    <col min="15882" max="15882" width="10.140625" style="285" bestFit="1" customWidth="1"/>
    <col min="15883" max="16128" width="9.140625" style="285"/>
    <col min="16129" max="16129" width="4.28515625" style="285" customWidth="1"/>
    <col min="16130" max="16130" width="30" style="285" customWidth="1"/>
    <col min="16131" max="16131" width="2.28515625" style="285" customWidth="1"/>
    <col min="16132" max="16132" width="12.42578125" style="285" bestFit="1" customWidth="1"/>
    <col min="16133" max="16133" width="10.140625" style="285" bestFit="1" customWidth="1"/>
    <col min="16134" max="16134" width="9.140625" style="285"/>
    <col min="16135" max="16135" width="34.42578125" style="285" bestFit="1" customWidth="1"/>
    <col min="16136" max="16136" width="2.42578125" style="285" customWidth="1"/>
    <col min="16137" max="16137" width="12.42578125" style="285" bestFit="1" customWidth="1"/>
    <col min="16138" max="16138" width="10.140625" style="285" bestFit="1" customWidth="1"/>
    <col min="16139" max="16384" width="9.140625" style="285"/>
  </cols>
  <sheetData>
    <row r="1" spans="1:10" ht="15.75">
      <c r="A1" s="310"/>
      <c r="B1" s="310"/>
      <c r="C1" s="310"/>
      <c r="D1" s="310"/>
      <c r="E1" s="310"/>
      <c r="F1" s="310"/>
      <c r="G1" s="310"/>
      <c r="H1" s="310"/>
      <c r="I1" s="310"/>
      <c r="J1" s="310"/>
    </row>
    <row r="3" spans="1:10">
      <c r="A3" s="286" t="s">
        <v>201</v>
      </c>
    </row>
    <row r="5" spans="1:10">
      <c r="A5" s="287" t="s">
        <v>202</v>
      </c>
    </row>
    <row r="6" spans="1:10" ht="28.5" customHeight="1">
      <c r="A6" s="287"/>
      <c r="B6" s="311" t="s">
        <v>203</v>
      </c>
      <c r="C6" s="311"/>
      <c r="D6" s="311"/>
      <c r="E6" s="311"/>
      <c r="F6" s="311"/>
      <c r="G6" s="311"/>
      <c r="H6" s="311"/>
      <c r="I6" s="311"/>
      <c r="J6" s="311"/>
    </row>
    <row r="7" spans="1:10" ht="28.5" customHeight="1">
      <c r="B7" s="311" t="s">
        <v>204</v>
      </c>
      <c r="C7" s="311"/>
      <c r="D7" s="311"/>
      <c r="E7" s="311"/>
      <c r="F7" s="311"/>
      <c r="G7" s="311"/>
      <c r="H7" s="311"/>
      <c r="I7" s="311"/>
      <c r="J7" s="311"/>
    </row>
    <row r="10" spans="1:10">
      <c r="A10" s="287" t="s">
        <v>205</v>
      </c>
    </row>
    <row r="11" spans="1:10" ht="25.5" customHeight="1">
      <c r="A11" s="287"/>
      <c r="B11" s="311" t="s">
        <v>206</v>
      </c>
      <c r="C11" s="311"/>
      <c r="D11" s="311"/>
      <c r="E11" s="311"/>
      <c r="F11" s="311"/>
      <c r="G11" s="311"/>
      <c r="H11" s="311"/>
      <c r="I11" s="311"/>
      <c r="J11" s="311"/>
    </row>
    <row r="13" spans="1:10">
      <c r="A13" s="288" t="s">
        <v>207</v>
      </c>
    </row>
    <row r="15" spans="1:10" s="287" customFormat="1">
      <c r="B15" s="312" t="s">
        <v>153</v>
      </c>
      <c r="C15" s="312"/>
      <c r="D15" s="312"/>
      <c r="E15" s="312"/>
      <c r="G15" s="312" t="s">
        <v>208</v>
      </c>
      <c r="H15" s="312"/>
      <c r="I15" s="312"/>
      <c r="J15" s="312"/>
    </row>
    <row r="16" spans="1:10">
      <c r="D16" s="289" t="s">
        <v>209</v>
      </c>
      <c r="E16" s="289" t="s">
        <v>210</v>
      </c>
      <c r="I16" s="289" t="s">
        <v>209</v>
      </c>
      <c r="J16" s="289" t="s">
        <v>210</v>
      </c>
    </row>
    <row r="17" spans="2:10">
      <c r="B17" s="287" t="s">
        <v>211</v>
      </c>
      <c r="D17" s="290"/>
      <c r="E17" s="290"/>
      <c r="G17" s="287" t="s">
        <v>145</v>
      </c>
      <c r="I17" s="290"/>
      <c r="J17" s="290"/>
    </row>
    <row r="18" spans="2:10" ht="15">
      <c r="B18" s="285" t="s">
        <v>159</v>
      </c>
      <c r="D18" s="291">
        <v>100000</v>
      </c>
      <c r="E18" s="291">
        <v>80000</v>
      </c>
      <c r="G18" s="285" t="s">
        <v>212</v>
      </c>
      <c r="I18" s="291">
        <v>80000</v>
      </c>
      <c r="J18" s="291">
        <v>70000</v>
      </c>
    </row>
    <row r="19" spans="2:10" ht="15">
      <c r="B19" s="285" t="s">
        <v>213</v>
      </c>
      <c r="D19" s="292">
        <v>60000</v>
      </c>
      <c r="E19" s="292">
        <v>54000</v>
      </c>
      <c r="G19" s="285" t="s">
        <v>152</v>
      </c>
      <c r="I19" s="292">
        <v>10000</v>
      </c>
      <c r="J19" s="292">
        <v>8000</v>
      </c>
    </row>
    <row r="20" spans="2:10">
      <c r="B20" s="285" t="s">
        <v>214</v>
      </c>
      <c r="D20" s="293">
        <f>+SUM(D18:D19)</f>
        <v>160000</v>
      </c>
      <c r="E20" s="293">
        <f>+SUM(E18:E19)</f>
        <v>134000</v>
      </c>
      <c r="G20" s="287" t="s">
        <v>191</v>
      </c>
      <c r="I20" s="294">
        <f>+SUM(I18:I19)</f>
        <v>90000</v>
      </c>
      <c r="J20" s="294">
        <f>+SUM(J18:J19)</f>
        <v>78000</v>
      </c>
    </row>
    <row r="22" spans="2:10" ht="15">
      <c r="B22" s="285" t="s">
        <v>215</v>
      </c>
      <c r="D22" s="291">
        <v>20000</v>
      </c>
      <c r="E22" s="291">
        <v>20000</v>
      </c>
      <c r="G22" s="287" t="s">
        <v>216</v>
      </c>
    </row>
    <row r="23" spans="2:10" s="287" customFormat="1">
      <c r="B23" s="287" t="s">
        <v>155</v>
      </c>
      <c r="D23" s="294">
        <f>+SUM(D20:D22)</f>
        <v>180000</v>
      </c>
      <c r="E23" s="294">
        <f>+SUM(E20:E22)</f>
        <v>154000</v>
      </c>
      <c r="G23" s="295" t="s">
        <v>194</v>
      </c>
      <c r="I23" s="285"/>
      <c r="J23" s="285"/>
    </row>
    <row r="24" spans="2:10" s="287" customFormat="1" ht="15">
      <c r="D24" s="296"/>
      <c r="E24" s="296"/>
      <c r="G24" s="285" t="s">
        <v>217</v>
      </c>
      <c r="I24" s="291">
        <v>40000</v>
      </c>
      <c r="J24" s="291">
        <v>30000</v>
      </c>
    </row>
    <row r="25" spans="2:10" ht="15">
      <c r="B25" s="287" t="s">
        <v>218</v>
      </c>
      <c r="D25" s="291"/>
      <c r="E25" s="291"/>
      <c r="G25" s="285" t="s">
        <v>219</v>
      </c>
      <c r="I25" s="292">
        <v>5000</v>
      </c>
      <c r="J25" s="292">
        <v>3000</v>
      </c>
    </row>
    <row r="26" spans="2:10" ht="15">
      <c r="B26" s="285" t="s">
        <v>220</v>
      </c>
      <c r="D26" s="292">
        <v>30000</v>
      </c>
      <c r="E26" s="292">
        <v>25000</v>
      </c>
      <c r="G26" s="287" t="s">
        <v>221</v>
      </c>
      <c r="H26" s="287"/>
      <c r="I26" s="297">
        <f>+SUM(I24:I25)</f>
        <v>45000</v>
      </c>
      <c r="J26" s="297">
        <f>+SUM(J24:J25)</f>
        <v>33000</v>
      </c>
    </row>
    <row r="27" spans="2:10" ht="15">
      <c r="B27" s="285" t="s">
        <v>222</v>
      </c>
      <c r="D27" s="291">
        <v>30000</v>
      </c>
      <c r="E27" s="291">
        <v>25000</v>
      </c>
    </row>
    <row r="28" spans="2:10" ht="15">
      <c r="D28" s="291"/>
      <c r="E28" s="291"/>
      <c r="G28" s="295" t="s">
        <v>223</v>
      </c>
    </row>
    <row r="29" spans="2:10" ht="15">
      <c r="B29" s="285" t="s">
        <v>224</v>
      </c>
      <c r="D29" s="292">
        <v>20000</v>
      </c>
      <c r="E29" s="292">
        <v>20000</v>
      </c>
      <c r="G29" s="285" t="s">
        <v>225</v>
      </c>
      <c r="I29" s="291">
        <v>16000</v>
      </c>
      <c r="J29" s="291">
        <v>12000</v>
      </c>
    </row>
    <row r="30" spans="2:10" s="287" customFormat="1" ht="15">
      <c r="B30" s="287" t="s">
        <v>173</v>
      </c>
      <c r="D30" s="303">
        <f>+SUM(D27:D29)</f>
        <v>50000</v>
      </c>
      <c r="E30" s="303">
        <f>+SUM(E27:E29)</f>
        <v>45000</v>
      </c>
      <c r="G30" s="285" t="s">
        <v>226</v>
      </c>
      <c r="I30" s="292">
        <v>8000</v>
      </c>
      <c r="J30" s="292">
        <v>4000</v>
      </c>
    </row>
    <row r="31" spans="2:10" ht="15">
      <c r="D31" s="291"/>
      <c r="E31" s="291"/>
      <c r="G31" s="287" t="s">
        <v>227</v>
      </c>
      <c r="H31" s="287"/>
      <c r="I31" s="297">
        <f>+SUM(I29:I30)</f>
        <v>24000</v>
      </c>
      <c r="J31" s="297">
        <f>+SUM(J29:J30)</f>
        <v>16000</v>
      </c>
    </row>
    <row r="32" spans="2:10" ht="15">
      <c r="B32" s="287" t="s">
        <v>228</v>
      </c>
      <c r="D32" s="291"/>
      <c r="E32" s="291"/>
    </row>
    <row r="33" spans="2:10" ht="15">
      <c r="B33" s="285" t="s">
        <v>157</v>
      </c>
      <c r="D33" s="291">
        <v>80000</v>
      </c>
      <c r="E33" s="291">
        <v>75000</v>
      </c>
      <c r="G33" s="287" t="s">
        <v>147</v>
      </c>
      <c r="H33" s="287"/>
      <c r="I33" s="294">
        <f>+I31+I26</f>
        <v>69000</v>
      </c>
      <c r="J33" s="294">
        <f>+J31+J26</f>
        <v>49000</v>
      </c>
    </row>
    <row r="34" spans="2:10" ht="15">
      <c r="B34" s="285" t="s">
        <v>229</v>
      </c>
      <c r="D34" s="291">
        <v>30000</v>
      </c>
      <c r="E34" s="291">
        <v>20000</v>
      </c>
      <c r="G34" s="287"/>
      <c r="H34" s="287"/>
      <c r="I34" s="297"/>
      <c r="J34" s="287"/>
    </row>
    <row r="35" spans="2:10" ht="15">
      <c r="B35" s="285" t="s">
        <v>230</v>
      </c>
      <c r="D35" s="291">
        <v>20000</v>
      </c>
      <c r="E35" s="291">
        <v>14000</v>
      </c>
      <c r="G35" s="287" t="s">
        <v>231</v>
      </c>
      <c r="H35" s="287"/>
      <c r="I35" s="294">
        <f>-I33+I20</f>
        <v>21000</v>
      </c>
      <c r="J35" s="294">
        <f>-J33+J20</f>
        <v>29000</v>
      </c>
    </row>
    <row r="36" spans="2:10" s="287" customFormat="1">
      <c r="B36" s="287" t="s">
        <v>158</v>
      </c>
      <c r="D36" s="294">
        <f>+SUM(D33:D35)</f>
        <v>130000</v>
      </c>
      <c r="E36" s="294">
        <f>+SUM(E33:E35)</f>
        <v>109000</v>
      </c>
    </row>
    <row r="37" spans="2:10" s="287" customFormat="1">
      <c r="B37" s="287" t="s">
        <v>232</v>
      </c>
      <c r="D37" s="294">
        <f>+D36+D30</f>
        <v>180000</v>
      </c>
      <c r="E37" s="294">
        <f>+E36+E30</f>
        <v>154000</v>
      </c>
    </row>
    <row r="38" spans="2:10" ht="15">
      <c r="D38" s="291"/>
      <c r="E38" s="291"/>
    </row>
    <row r="39" spans="2:10" ht="15">
      <c r="D39" s="291"/>
      <c r="E39" s="291"/>
    </row>
    <row r="40" spans="2:10" ht="15">
      <c r="D40" s="291"/>
      <c r="E40" s="291"/>
    </row>
    <row r="41" spans="2:10" ht="15">
      <c r="D41" s="291"/>
      <c r="E41" s="291"/>
    </row>
    <row r="42" spans="2:10" ht="15">
      <c r="D42" s="291"/>
      <c r="E42" s="291"/>
    </row>
    <row r="43" spans="2:10" ht="15">
      <c r="D43" s="291"/>
      <c r="E43" s="291"/>
    </row>
    <row r="44" spans="2:10" ht="15">
      <c r="D44" s="291"/>
      <c r="E44" s="291"/>
    </row>
    <row r="45" spans="2:10" ht="15">
      <c r="D45" s="291"/>
      <c r="E45" s="291"/>
    </row>
    <row r="46" spans="2:10" ht="15">
      <c r="D46" s="291"/>
      <c r="E46" s="291"/>
    </row>
    <row r="47" spans="2:10" ht="15">
      <c r="D47" s="291"/>
      <c r="E47" s="291"/>
    </row>
    <row r="48" spans="2:10" ht="15">
      <c r="D48" s="291"/>
      <c r="E48" s="291"/>
    </row>
    <row r="49" spans="4:5" ht="15">
      <c r="D49" s="291"/>
      <c r="E49" s="291"/>
    </row>
    <row r="50" spans="4:5" ht="15">
      <c r="D50" s="291"/>
      <c r="E50" s="291"/>
    </row>
    <row r="51" spans="4:5" ht="15">
      <c r="D51" s="291"/>
      <c r="E51" s="291"/>
    </row>
    <row r="52" spans="4:5" ht="15">
      <c r="D52" s="291"/>
      <c r="E52" s="291"/>
    </row>
    <row r="53" spans="4:5" ht="15">
      <c r="D53" s="291"/>
      <c r="E53" s="291"/>
    </row>
    <row r="54" spans="4:5" ht="15">
      <c r="D54" s="291"/>
      <c r="E54" s="291"/>
    </row>
    <row r="55" spans="4:5" ht="15">
      <c r="D55" s="291"/>
      <c r="E55" s="291"/>
    </row>
    <row r="56" spans="4:5" ht="15">
      <c r="D56" s="291"/>
      <c r="E56" s="291"/>
    </row>
    <row r="57" spans="4:5" ht="15">
      <c r="D57" s="291"/>
      <c r="E57" s="291"/>
    </row>
    <row r="58" spans="4:5" ht="15">
      <c r="D58" s="291"/>
      <c r="E58" s="291"/>
    </row>
    <row r="59" spans="4:5" ht="15">
      <c r="D59" s="291"/>
      <c r="E59" s="291"/>
    </row>
    <row r="60" spans="4:5" ht="15">
      <c r="D60" s="291"/>
      <c r="E60" s="291"/>
    </row>
    <row r="61" spans="4:5" ht="15">
      <c r="D61" s="291"/>
      <c r="E61" s="291"/>
    </row>
    <row r="62" spans="4:5" ht="15">
      <c r="D62" s="291"/>
      <c r="E62" s="291"/>
    </row>
    <row r="63" spans="4:5" ht="15">
      <c r="D63" s="291"/>
      <c r="E63" s="291"/>
    </row>
    <row r="64" spans="4:5" ht="15">
      <c r="D64" s="291"/>
      <c r="E64" s="291"/>
    </row>
    <row r="65" spans="4:5" ht="15">
      <c r="D65" s="291"/>
      <c r="E65" s="291"/>
    </row>
    <row r="66" spans="4:5" ht="15">
      <c r="D66" s="291"/>
      <c r="E66" s="291"/>
    </row>
    <row r="67" spans="4:5" ht="15">
      <c r="D67" s="291"/>
      <c r="E67" s="291"/>
    </row>
    <row r="68" spans="4:5" ht="15">
      <c r="D68" s="291"/>
      <c r="E68" s="291"/>
    </row>
    <row r="69" spans="4:5" ht="15">
      <c r="D69" s="291"/>
      <c r="E69" s="291"/>
    </row>
    <row r="70" spans="4:5" ht="15">
      <c r="D70" s="291"/>
      <c r="E70" s="291"/>
    </row>
    <row r="71" spans="4:5" ht="15">
      <c r="D71" s="291"/>
      <c r="E71" s="291"/>
    </row>
    <row r="72" spans="4:5" ht="15">
      <c r="D72" s="291"/>
      <c r="E72" s="291"/>
    </row>
    <row r="73" spans="4:5" ht="15">
      <c r="D73" s="291"/>
      <c r="E73" s="291"/>
    </row>
    <row r="74" spans="4:5" ht="15">
      <c r="D74" s="291"/>
      <c r="E74" s="291"/>
    </row>
    <row r="75" spans="4:5" ht="15">
      <c r="D75" s="291"/>
      <c r="E75" s="291"/>
    </row>
    <row r="76" spans="4:5" ht="15">
      <c r="D76" s="291"/>
      <c r="E76" s="291"/>
    </row>
    <row r="77" spans="4:5" ht="15">
      <c r="D77" s="291"/>
      <c r="E77" s="291"/>
    </row>
    <row r="78" spans="4:5" ht="15">
      <c r="D78" s="291"/>
      <c r="E78" s="291"/>
    </row>
    <row r="79" spans="4:5" ht="15">
      <c r="D79" s="291"/>
      <c r="E79" s="291"/>
    </row>
    <row r="80" spans="4:5" ht="15">
      <c r="D80" s="291"/>
      <c r="E80" s="291"/>
    </row>
    <row r="81" spans="4:5" ht="15">
      <c r="D81" s="291"/>
      <c r="E81" s="291"/>
    </row>
    <row r="82" spans="4:5" ht="15">
      <c r="D82" s="291"/>
      <c r="E82" s="291"/>
    </row>
    <row r="83" spans="4:5" ht="15">
      <c r="D83" s="291"/>
      <c r="E83" s="291"/>
    </row>
  </sheetData>
  <sheetProtection algorithmName="SHA-512" hashValue="1UKhfUACHJ+i3EaZ7miVEAjESQdMpCKeud4DojaeUhyJzAPwL3yZebSlku6SYE4jeSpWe83JDfa9wxeDc1TRpA==" saltValue="Wecc6JoB1Kz7gCVTIKKgjQ==" spinCount="100000" sheet="1" selectLockedCells="1" selectUnlockedCells="1"/>
  <mergeCells count="6">
    <mergeCell ref="A1:J1"/>
    <mergeCell ref="B6:J6"/>
    <mergeCell ref="B7:J7"/>
    <mergeCell ref="B11:J11"/>
    <mergeCell ref="B15:E15"/>
    <mergeCell ref="G15:J15"/>
  </mergeCells>
  <pageMargins left="0.7" right="0.7" top="0.75" bottom="0.75" header="0.3" footer="0.3"/>
  <pageSetup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110" zoomScaleNormal="110" workbookViewId="0">
      <selection activeCell="C12" sqref="C12"/>
    </sheetView>
  </sheetViews>
  <sheetFormatPr defaultColWidth="15.7109375" defaultRowHeight="12.75"/>
  <cols>
    <col min="1" max="1" width="4" style="244" customWidth="1"/>
    <col min="2" max="2" width="27.140625" style="244" customWidth="1"/>
    <col min="3" max="5" width="19.85546875" style="250" customWidth="1"/>
    <col min="6" max="6" width="7.7109375" style="244" customWidth="1"/>
    <col min="7" max="7" width="15.7109375" style="244"/>
    <col min="8" max="8" width="17.140625" style="244" customWidth="1"/>
    <col min="9" max="15" width="15.7109375" style="244"/>
    <col min="16" max="16" width="0" style="244" hidden="1" customWidth="1"/>
    <col min="17" max="257" width="15.7109375" style="244"/>
    <col min="258" max="258" width="27.140625" style="244" customWidth="1"/>
    <col min="259" max="261" width="19.85546875" style="244" customWidth="1"/>
    <col min="262" max="262" width="7.7109375" style="244" customWidth="1"/>
    <col min="263" max="263" width="15.7109375" style="244"/>
    <col min="264" max="264" width="17.140625" style="244" customWidth="1"/>
    <col min="265" max="513" width="15.7109375" style="244"/>
    <col min="514" max="514" width="27.140625" style="244" customWidth="1"/>
    <col min="515" max="517" width="19.85546875" style="244" customWidth="1"/>
    <col min="518" max="518" width="7.7109375" style="244" customWidth="1"/>
    <col min="519" max="519" width="15.7109375" style="244"/>
    <col min="520" max="520" width="17.140625" style="244" customWidth="1"/>
    <col min="521" max="769" width="15.7109375" style="244"/>
    <col min="770" max="770" width="27.140625" style="244" customWidth="1"/>
    <col min="771" max="773" width="19.85546875" style="244" customWidth="1"/>
    <col min="774" max="774" width="7.7109375" style="244" customWidth="1"/>
    <col min="775" max="775" width="15.7109375" style="244"/>
    <col min="776" max="776" width="17.140625" style="244" customWidth="1"/>
    <col min="777" max="1025" width="15.7109375" style="244"/>
    <col min="1026" max="1026" width="27.140625" style="244" customWidth="1"/>
    <col min="1027" max="1029" width="19.85546875" style="244" customWidth="1"/>
    <col min="1030" max="1030" width="7.7109375" style="244" customWidth="1"/>
    <col min="1031" max="1031" width="15.7109375" style="244"/>
    <col min="1032" max="1032" width="17.140625" style="244" customWidth="1"/>
    <col min="1033" max="1281" width="15.7109375" style="244"/>
    <col min="1282" max="1282" width="27.140625" style="244" customWidth="1"/>
    <col min="1283" max="1285" width="19.85546875" style="244" customWidth="1"/>
    <col min="1286" max="1286" width="7.7109375" style="244" customWidth="1"/>
    <col min="1287" max="1287" width="15.7109375" style="244"/>
    <col min="1288" max="1288" width="17.140625" style="244" customWidth="1"/>
    <col min="1289" max="1537" width="15.7109375" style="244"/>
    <col min="1538" max="1538" width="27.140625" style="244" customWidth="1"/>
    <col min="1539" max="1541" width="19.85546875" style="244" customWidth="1"/>
    <col min="1542" max="1542" width="7.7109375" style="244" customWidth="1"/>
    <col min="1543" max="1543" width="15.7109375" style="244"/>
    <col min="1544" max="1544" width="17.140625" style="244" customWidth="1"/>
    <col min="1545" max="1793" width="15.7109375" style="244"/>
    <col min="1794" max="1794" width="27.140625" style="244" customWidth="1"/>
    <col min="1795" max="1797" width="19.85546875" style="244" customWidth="1"/>
    <col min="1798" max="1798" width="7.7109375" style="244" customWidth="1"/>
    <col min="1799" max="1799" width="15.7109375" style="244"/>
    <col min="1800" max="1800" width="17.140625" style="244" customWidth="1"/>
    <col min="1801" max="2049" width="15.7109375" style="244"/>
    <col min="2050" max="2050" width="27.140625" style="244" customWidth="1"/>
    <col min="2051" max="2053" width="19.85546875" style="244" customWidth="1"/>
    <col min="2054" max="2054" width="7.7109375" style="244" customWidth="1"/>
    <col min="2055" max="2055" width="15.7109375" style="244"/>
    <col min="2056" max="2056" width="17.140625" style="244" customWidth="1"/>
    <col min="2057" max="2305" width="15.7109375" style="244"/>
    <col min="2306" max="2306" width="27.140625" style="244" customWidth="1"/>
    <col min="2307" max="2309" width="19.85546875" style="244" customWidth="1"/>
    <col min="2310" max="2310" width="7.7109375" style="244" customWidth="1"/>
    <col min="2311" max="2311" width="15.7109375" style="244"/>
    <col min="2312" max="2312" width="17.140625" style="244" customWidth="1"/>
    <col min="2313" max="2561" width="15.7109375" style="244"/>
    <col min="2562" max="2562" width="27.140625" style="244" customWidth="1"/>
    <col min="2563" max="2565" width="19.85546875" style="244" customWidth="1"/>
    <col min="2566" max="2566" width="7.7109375" style="244" customWidth="1"/>
    <col min="2567" max="2567" width="15.7109375" style="244"/>
    <col min="2568" max="2568" width="17.140625" style="244" customWidth="1"/>
    <col min="2569" max="2817" width="15.7109375" style="244"/>
    <col min="2818" max="2818" width="27.140625" style="244" customWidth="1"/>
    <col min="2819" max="2821" width="19.85546875" style="244" customWidth="1"/>
    <col min="2822" max="2822" width="7.7109375" style="244" customWidth="1"/>
    <col min="2823" max="2823" width="15.7109375" style="244"/>
    <col min="2824" max="2824" width="17.140625" style="244" customWidth="1"/>
    <col min="2825" max="3073" width="15.7109375" style="244"/>
    <col min="3074" max="3074" width="27.140625" style="244" customWidth="1"/>
    <col min="3075" max="3077" width="19.85546875" style="244" customWidth="1"/>
    <col min="3078" max="3078" width="7.7109375" style="244" customWidth="1"/>
    <col min="3079" max="3079" width="15.7109375" style="244"/>
    <col min="3080" max="3080" width="17.140625" style="244" customWidth="1"/>
    <col min="3081" max="3329" width="15.7109375" style="244"/>
    <col min="3330" max="3330" width="27.140625" style="244" customWidth="1"/>
    <col min="3331" max="3333" width="19.85546875" style="244" customWidth="1"/>
    <col min="3334" max="3334" width="7.7109375" style="244" customWidth="1"/>
    <col min="3335" max="3335" width="15.7109375" style="244"/>
    <col min="3336" max="3336" width="17.140625" style="244" customWidth="1"/>
    <col min="3337" max="3585" width="15.7109375" style="244"/>
    <col min="3586" max="3586" width="27.140625" style="244" customWidth="1"/>
    <col min="3587" max="3589" width="19.85546875" style="244" customWidth="1"/>
    <col min="3590" max="3590" width="7.7109375" style="244" customWidth="1"/>
    <col min="3591" max="3591" width="15.7109375" style="244"/>
    <col min="3592" max="3592" width="17.140625" style="244" customWidth="1"/>
    <col min="3593" max="3841" width="15.7109375" style="244"/>
    <col min="3842" max="3842" width="27.140625" style="244" customWidth="1"/>
    <col min="3843" max="3845" width="19.85546875" style="244" customWidth="1"/>
    <col min="3846" max="3846" width="7.7109375" style="244" customWidth="1"/>
    <col min="3847" max="3847" width="15.7109375" style="244"/>
    <col min="3848" max="3848" width="17.140625" style="244" customWidth="1"/>
    <col min="3849" max="4097" width="15.7109375" style="244"/>
    <col min="4098" max="4098" width="27.140625" style="244" customWidth="1"/>
    <col min="4099" max="4101" width="19.85546875" style="244" customWidth="1"/>
    <col min="4102" max="4102" width="7.7109375" style="244" customWidth="1"/>
    <col min="4103" max="4103" width="15.7109375" style="244"/>
    <col min="4104" max="4104" width="17.140625" style="244" customWidth="1"/>
    <col min="4105" max="4353" width="15.7109375" style="244"/>
    <col min="4354" max="4354" width="27.140625" style="244" customWidth="1"/>
    <col min="4355" max="4357" width="19.85546875" style="244" customWidth="1"/>
    <col min="4358" max="4358" width="7.7109375" style="244" customWidth="1"/>
    <col min="4359" max="4359" width="15.7109375" style="244"/>
    <col min="4360" max="4360" width="17.140625" style="244" customWidth="1"/>
    <col min="4361" max="4609" width="15.7109375" style="244"/>
    <col min="4610" max="4610" width="27.140625" style="244" customWidth="1"/>
    <col min="4611" max="4613" width="19.85546875" style="244" customWidth="1"/>
    <col min="4614" max="4614" width="7.7109375" style="244" customWidth="1"/>
    <col min="4615" max="4615" width="15.7109375" style="244"/>
    <col min="4616" max="4616" width="17.140625" style="244" customWidth="1"/>
    <col min="4617" max="4865" width="15.7109375" style="244"/>
    <col min="4866" max="4866" width="27.140625" style="244" customWidth="1"/>
    <col min="4867" max="4869" width="19.85546875" style="244" customWidth="1"/>
    <col min="4870" max="4870" width="7.7109375" style="244" customWidth="1"/>
    <col min="4871" max="4871" width="15.7109375" style="244"/>
    <col min="4872" max="4872" width="17.140625" style="244" customWidth="1"/>
    <col min="4873" max="5121" width="15.7109375" style="244"/>
    <col min="5122" max="5122" width="27.140625" style="244" customWidth="1"/>
    <col min="5123" max="5125" width="19.85546875" style="244" customWidth="1"/>
    <col min="5126" max="5126" width="7.7109375" style="244" customWidth="1"/>
    <col min="5127" max="5127" width="15.7109375" style="244"/>
    <col min="5128" max="5128" width="17.140625" style="244" customWidth="1"/>
    <col min="5129" max="5377" width="15.7109375" style="244"/>
    <col min="5378" max="5378" width="27.140625" style="244" customWidth="1"/>
    <col min="5379" max="5381" width="19.85546875" style="244" customWidth="1"/>
    <col min="5382" max="5382" width="7.7109375" style="244" customWidth="1"/>
    <col min="5383" max="5383" width="15.7109375" style="244"/>
    <col min="5384" max="5384" width="17.140625" style="244" customWidth="1"/>
    <col min="5385" max="5633" width="15.7109375" style="244"/>
    <col min="5634" max="5634" width="27.140625" style="244" customWidth="1"/>
    <col min="5635" max="5637" width="19.85546875" style="244" customWidth="1"/>
    <col min="5638" max="5638" width="7.7109375" style="244" customWidth="1"/>
    <col min="5639" max="5639" width="15.7109375" style="244"/>
    <col min="5640" max="5640" width="17.140625" style="244" customWidth="1"/>
    <col min="5641" max="5889" width="15.7109375" style="244"/>
    <col min="5890" max="5890" width="27.140625" style="244" customWidth="1"/>
    <col min="5891" max="5893" width="19.85546875" style="244" customWidth="1"/>
    <col min="5894" max="5894" width="7.7109375" style="244" customWidth="1"/>
    <col min="5895" max="5895" width="15.7109375" style="244"/>
    <col min="5896" max="5896" width="17.140625" style="244" customWidth="1"/>
    <col min="5897" max="6145" width="15.7109375" style="244"/>
    <col min="6146" max="6146" width="27.140625" style="244" customWidth="1"/>
    <col min="6147" max="6149" width="19.85546875" style="244" customWidth="1"/>
    <col min="6150" max="6150" width="7.7109375" style="244" customWidth="1"/>
    <col min="6151" max="6151" width="15.7109375" style="244"/>
    <col min="6152" max="6152" width="17.140625" style="244" customWidth="1"/>
    <col min="6153" max="6401" width="15.7109375" style="244"/>
    <col min="6402" max="6402" width="27.140625" style="244" customWidth="1"/>
    <col min="6403" max="6405" width="19.85546875" style="244" customWidth="1"/>
    <col min="6406" max="6406" width="7.7109375" style="244" customWidth="1"/>
    <col min="6407" max="6407" width="15.7109375" style="244"/>
    <col min="6408" max="6408" width="17.140625" style="244" customWidth="1"/>
    <col min="6409" max="6657" width="15.7109375" style="244"/>
    <col min="6658" max="6658" width="27.140625" style="244" customWidth="1"/>
    <col min="6659" max="6661" width="19.85546875" style="244" customWidth="1"/>
    <col min="6662" max="6662" width="7.7109375" style="244" customWidth="1"/>
    <col min="6663" max="6663" width="15.7109375" style="244"/>
    <col min="6664" max="6664" width="17.140625" style="244" customWidth="1"/>
    <col min="6665" max="6913" width="15.7109375" style="244"/>
    <col min="6914" max="6914" width="27.140625" style="244" customWidth="1"/>
    <col min="6915" max="6917" width="19.85546875" style="244" customWidth="1"/>
    <col min="6918" max="6918" width="7.7109375" style="244" customWidth="1"/>
    <col min="6919" max="6919" width="15.7109375" style="244"/>
    <col min="6920" max="6920" width="17.140625" style="244" customWidth="1"/>
    <col min="6921" max="7169" width="15.7109375" style="244"/>
    <col min="7170" max="7170" width="27.140625" style="244" customWidth="1"/>
    <col min="7171" max="7173" width="19.85546875" style="244" customWidth="1"/>
    <col min="7174" max="7174" width="7.7109375" style="244" customWidth="1"/>
    <col min="7175" max="7175" width="15.7109375" style="244"/>
    <col min="7176" max="7176" width="17.140625" style="244" customWidth="1"/>
    <col min="7177" max="7425" width="15.7109375" style="244"/>
    <col min="7426" max="7426" width="27.140625" style="244" customWidth="1"/>
    <col min="7427" max="7429" width="19.85546875" style="244" customWidth="1"/>
    <col min="7430" max="7430" width="7.7109375" style="244" customWidth="1"/>
    <col min="7431" max="7431" width="15.7109375" style="244"/>
    <col min="7432" max="7432" width="17.140625" style="244" customWidth="1"/>
    <col min="7433" max="7681" width="15.7109375" style="244"/>
    <col min="7682" max="7682" width="27.140625" style="244" customWidth="1"/>
    <col min="7683" max="7685" width="19.85546875" style="244" customWidth="1"/>
    <col min="7686" max="7686" width="7.7109375" style="244" customWidth="1"/>
    <col min="7687" max="7687" width="15.7109375" style="244"/>
    <col min="7688" max="7688" width="17.140625" style="244" customWidth="1"/>
    <col min="7689" max="7937" width="15.7109375" style="244"/>
    <col min="7938" max="7938" width="27.140625" style="244" customWidth="1"/>
    <col min="7939" max="7941" width="19.85546875" style="244" customWidth="1"/>
    <col min="7942" max="7942" width="7.7109375" style="244" customWidth="1"/>
    <col min="7943" max="7943" width="15.7109375" style="244"/>
    <col min="7944" max="7944" width="17.140625" style="244" customWidth="1"/>
    <col min="7945" max="8193" width="15.7109375" style="244"/>
    <col min="8194" max="8194" width="27.140625" style="244" customWidth="1"/>
    <col min="8195" max="8197" width="19.85546875" style="244" customWidth="1"/>
    <col min="8198" max="8198" width="7.7109375" style="244" customWidth="1"/>
    <col min="8199" max="8199" width="15.7109375" style="244"/>
    <col min="8200" max="8200" width="17.140625" style="244" customWidth="1"/>
    <col min="8201" max="8449" width="15.7109375" style="244"/>
    <col min="8450" max="8450" width="27.140625" style="244" customWidth="1"/>
    <col min="8451" max="8453" width="19.85546875" style="244" customWidth="1"/>
    <col min="8454" max="8454" width="7.7109375" style="244" customWidth="1"/>
    <col min="8455" max="8455" width="15.7109375" style="244"/>
    <col min="8456" max="8456" width="17.140625" style="244" customWidth="1"/>
    <col min="8457" max="8705" width="15.7109375" style="244"/>
    <col min="8706" max="8706" width="27.140625" style="244" customWidth="1"/>
    <col min="8707" max="8709" width="19.85546875" style="244" customWidth="1"/>
    <col min="8710" max="8710" width="7.7109375" style="244" customWidth="1"/>
    <col min="8711" max="8711" width="15.7109375" style="244"/>
    <col min="8712" max="8712" width="17.140625" style="244" customWidth="1"/>
    <col min="8713" max="8961" width="15.7109375" style="244"/>
    <col min="8962" max="8962" width="27.140625" style="244" customWidth="1"/>
    <col min="8963" max="8965" width="19.85546875" style="244" customWidth="1"/>
    <col min="8966" max="8966" width="7.7109375" style="244" customWidth="1"/>
    <col min="8967" max="8967" width="15.7109375" style="244"/>
    <col min="8968" max="8968" width="17.140625" style="244" customWidth="1"/>
    <col min="8969" max="9217" width="15.7109375" style="244"/>
    <col min="9218" max="9218" width="27.140625" style="244" customWidth="1"/>
    <col min="9219" max="9221" width="19.85546875" style="244" customWidth="1"/>
    <col min="9222" max="9222" width="7.7109375" style="244" customWidth="1"/>
    <col min="9223" max="9223" width="15.7109375" style="244"/>
    <col min="9224" max="9224" width="17.140625" style="244" customWidth="1"/>
    <col min="9225" max="9473" width="15.7109375" style="244"/>
    <col min="9474" max="9474" width="27.140625" style="244" customWidth="1"/>
    <col min="9475" max="9477" width="19.85546875" style="244" customWidth="1"/>
    <col min="9478" max="9478" width="7.7109375" style="244" customWidth="1"/>
    <col min="9479" max="9479" width="15.7109375" style="244"/>
    <col min="9480" max="9480" width="17.140625" style="244" customWidth="1"/>
    <col min="9481" max="9729" width="15.7109375" style="244"/>
    <col min="9730" max="9730" width="27.140625" style="244" customWidth="1"/>
    <col min="9731" max="9733" width="19.85546875" style="244" customWidth="1"/>
    <col min="9734" max="9734" width="7.7109375" style="244" customWidth="1"/>
    <col min="9735" max="9735" width="15.7109375" style="244"/>
    <col min="9736" max="9736" width="17.140625" style="244" customWidth="1"/>
    <col min="9737" max="9985" width="15.7109375" style="244"/>
    <col min="9986" max="9986" width="27.140625" style="244" customWidth="1"/>
    <col min="9987" max="9989" width="19.85546875" style="244" customWidth="1"/>
    <col min="9990" max="9990" width="7.7109375" style="244" customWidth="1"/>
    <col min="9991" max="9991" width="15.7109375" style="244"/>
    <col min="9992" max="9992" width="17.140625" style="244" customWidth="1"/>
    <col min="9993" max="10241" width="15.7109375" style="244"/>
    <col min="10242" max="10242" width="27.140625" style="244" customWidth="1"/>
    <col min="10243" max="10245" width="19.85546875" style="244" customWidth="1"/>
    <col min="10246" max="10246" width="7.7109375" style="244" customWidth="1"/>
    <col min="10247" max="10247" width="15.7109375" style="244"/>
    <col min="10248" max="10248" width="17.140625" style="244" customWidth="1"/>
    <col min="10249" max="10497" width="15.7109375" style="244"/>
    <col min="10498" max="10498" width="27.140625" style="244" customWidth="1"/>
    <col min="10499" max="10501" width="19.85546875" style="244" customWidth="1"/>
    <col min="10502" max="10502" width="7.7109375" style="244" customWidth="1"/>
    <col min="10503" max="10503" width="15.7109375" style="244"/>
    <col min="10504" max="10504" width="17.140625" style="244" customWidth="1"/>
    <col min="10505" max="10753" width="15.7109375" style="244"/>
    <col min="10754" max="10754" width="27.140625" style="244" customWidth="1"/>
    <col min="10755" max="10757" width="19.85546875" style="244" customWidth="1"/>
    <col min="10758" max="10758" width="7.7109375" style="244" customWidth="1"/>
    <col min="10759" max="10759" width="15.7109375" style="244"/>
    <col min="10760" max="10760" width="17.140625" style="244" customWidth="1"/>
    <col min="10761" max="11009" width="15.7109375" style="244"/>
    <col min="11010" max="11010" width="27.140625" style="244" customWidth="1"/>
    <col min="11011" max="11013" width="19.85546875" style="244" customWidth="1"/>
    <col min="11014" max="11014" width="7.7109375" style="244" customWidth="1"/>
    <col min="11015" max="11015" width="15.7109375" style="244"/>
    <col min="11016" max="11016" width="17.140625" style="244" customWidth="1"/>
    <col min="11017" max="11265" width="15.7109375" style="244"/>
    <col min="11266" max="11266" width="27.140625" style="244" customWidth="1"/>
    <col min="11267" max="11269" width="19.85546875" style="244" customWidth="1"/>
    <col min="11270" max="11270" width="7.7109375" style="244" customWidth="1"/>
    <col min="11271" max="11271" width="15.7109375" style="244"/>
    <col min="11272" max="11272" width="17.140625" style="244" customWidth="1"/>
    <col min="11273" max="11521" width="15.7109375" style="244"/>
    <col min="11522" max="11522" width="27.140625" style="244" customWidth="1"/>
    <col min="11523" max="11525" width="19.85546875" style="244" customWidth="1"/>
    <col min="11526" max="11526" width="7.7109375" style="244" customWidth="1"/>
    <col min="11527" max="11527" width="15.7109375" style="244"/>
    <col min="11528" max="11528" width="17.140625" style="244" customWidth="1"/>
    <col min="11529" max="11777" width="15.7109375" style="244"/>
    <col min="11778" max="11778" width="27.140625" style="244" customWidth="1"/>
    <col min="11779" max="11781" width="19.85546875" style="244" customWidth="1"/>
    <col min="11782" max="11782" width="7.7109375" style="244" customWidth="1"/>
    <col min="11783" max="11783" width="15.7109375" style="244"/>
    <col min="11784" max="11784" width="17.140625" style="244" customWidth="1"/>
    <col min="11785" max="12033" width="15.7109375" style="244"/>
    <col min="12034" max="12034" width="27.140625" style="244" customWidth="1"/>
    <col min="12035" max="12037" width="19.85546875" style="244" customWidth="1"/>
    <col min="12038" max="12038" width="7.7109375" style="244" customWidth="1"/>
    <col min="12039" max="12039" width="15.7109375" style="244"/>
    <col min="12040" max="12040" width="17.140625" style="244" customWidth="1"/>
    <col min="12041" max="12289" width="15.7109375" style="244"/>
    <col min="12290" max="12290" width="27.140625" style="244" customWidth="1"/>
    <col min="12291" max="12293" width="19.85546875" style="244" customWidth="1"/>
    <col min="12294" max="12294" width="7.7109375" style="244" customWidth="1"/>
    <col min="12295" max="12295" width="15.7109375" style="244"/>
    <col min="12296" max="12296" width="17.140625" style="244" customWidth="1"/>
    <col min="12297" max="12545" width="15.7109375" style="244"/>
    <col min="12546" max="12546" width="27.140625" style="244" customWidth="1"/>
    <col min="12547" max="12549" width="19.85546875" style="244" customWidth="1"/>
    <col min="12550" max="12550" width="7.7109375" style="244" customWidth="1"/>
    <col min="12551" max="12551" width="15.7109375" style="244"/>
    <col min="12552" max="12552" width="17.140625" style="244" customWidth="1"/>
    <col min="12553" max="12801" width="15.7109375" style="244"/>
    <col min="12802" max="12802" width="27.140625" style="244" customWidth="1"/>
    <col min="12803" max="12805" width="19.85546875" style="244" customWidth="1"/>
    <col min="12806" max="12806" width="7.7109375" style="244" customWidth="1"/>
    <col min="12807" max="12807" width="15.7109375" style="244"/>
    <col min="12808" max="12808" width="17.140625" style="244" customWidth="1"/>
    <col min="12809" max="13057" width="15.7109375" style="244"/>
    <col min="13058" max="13058" width="27.140625" style="244" customWidth="1"/>
    <col min="13059" max="13061" width="19.85546875" style="244" customWidth="1"/>
    <col min="13062" max="13062" width="7.7109375" style="244" customWidth="1"/>
    <col min="13063" max="13063" width="15.7109375" style="244"/>
    <col min="13064" max="13064" width="17.140625" style="244" customWidth="1"/>
    <col min="13065" max="13313" width="15.7109375" style="244"/>
    <col min="13314" max="13314" width="27.140625" style="244" customWidth="1"/>
    <col min="13315" max="13317" width="19.85546875" style="244" customWidth="1"/>
    <col min="13318" max="13318" width="7.7109375" style="244" customWidth="1"/>
    <col min="13319" max="13319" width="15.7109375" style="244"/>
    <col min="13320" max="13320" width="17.140625" style="244" customWidth="1"/>
    <col min="13321" max="13569" width="15.7109375" style="244"/>
    <col min="13570" max="13570" width="27.140625" style="244" customWidth="1"/>
    <col min="13571" max="13573" width="19.85546875" style="244" customWidth="1"/>
    <col min="13574" max="13574" width="7.7109375" style="244" customWidth="1"/>
    <col min="13575" max="13575" width="15.7109375" style="244"/>
    <col min="13576" max="13576" width="17.140625" style="244" customWidth="1"/>
    <col min="13577" max="13825" width="15.7109375" style="244"/>
    <col min="13826" max="13826" width="27.140625" style="244" customWidth="1"/>
    <col min="13827" max="13829" width="19.85546875" style="244" customWidth="1"/>
    <col min="13830" max="13830" width="7.7109375" style="244" customWidth="1"/>
    <col min="13831" max="13831" width="15.7109375" style="244"/>
    <col min="13832" max="13832" width="17.140625" style="244" customWidth="1"/>
    <col min="13833" max="14081" width="15.7109375" style="244"/>
    <col min="14082" max="14082" width="27.140625" style="244" customWidth="1"/>
    <col min="14083" max="14085" width="19.85546875" style="244" customWidth="1"/>
    <col min="14086" max="14086" width="7.7109375" style="244" customWidth="1"/>
    <col min="14087" max="14087" width="15.7109375" style="244"/>
    <col min="14088" max="14088" width="17.140625" style="244" customWidth="1"/>
    <col min="14089" max="14337" width="15.7109375" style="244"/>
    <col min="14338" max="14338" width="27.140625" style="244" customWidth="1"/>
    <col min="14339" max="14341" width="19.85546875" style="244" customWidth="1"/>
    <col min="14342" max="14342" width="7.7109375" style="244" customWidth="1"/>
    <col min="14343" max="14343" width="15.7109375" style="244"/>
    <col min="14344" max="14344" width="17.140625" style="244" customWidth="1"/>
    <col min="14345" max="14593" width="15.7109375" style="244"/>
    <col min="14594" max="14594" width="27.140625" style="244" customWidth="1"/>
    <col min="14595" max="14597" width="19.85546875" style="244" customWidth="1"/>
    <col min="14598" max="14598" width="7.7109375" style="244" customWidth="1"/>
    <col min="14599" max="14599" width="15.7109375" style="244"/>
    <col min="14600" max="14600" width="17.140625" style="244" customWidth="1"/>
    <col min="14601" max="14849" width="15.7109375" style="244"/>
    <col min="14850" max="14850" width="27.140625" style="244" customWidth="1"/>
    <col min="14851" max="14853" width="19.85546875" style="244" customWidth="1"/>
    <col min="14854" max="14854" width="7.7109375" style="244" customWidth="1"/>
    <col min="14855" max="14855" width="15.7109375" style="244"/>
    <col min="14856" max="14856" width="17.140625" style="244" customWidth="1"/>
    <col min="14857" max="15105" width="15.7109375" style="244"/>
    <col min="15106" max="15106" width="27.140625" style="244" customWidth="1"/>
    <col min="15107" max="15109" width="19.85546875" style="244" customWidth="1"/>
    <col min="15110" max="15110" width="7.7109375" style="244" customWidth="1"/>
    <col min="15111" max="15111" width="15.7109375" style="244"/>
    <col min="15112" max="15112" width="17.140625" style="244" customWidth="1"/>
    <col min="15113" max="15361" width="15.7109375" style="244"/>
    <col min="15362" max="15362" width="27.140625" style="244" customWidth="1"/>
    <col min="15363" max="15365" width="19.85546875" style="244" customWidth="1"/>
    <col min="15366" max="15366" width="7.7109375" style="244" customWidth="1"/>
    <col min="15367" max="15367" width="15.7109375" style="244"/>
    <col min="15368" max="15368" width="17.140625" style="244" customWidth="1"/>
    <col min="15369" max="15617" width="15.7109375" style="244"/>
    <col min="15618" max="15618" width="27.140625" style="244" customWidth="1"/>
    <col min="15619" max="15621" width="19.85546875" style="244" customWidth="1"/>
    <col min="15622" max="15622" width="7.7109375" style="244" customWidth="1"/>
    <col min="15623" max="15623" width="15.7109375" style="244"/>
    <col min="15624" max="15624" width="17.140625" style="244" customWidth="1"/>
    <col min="15625" max="15873" width="15.7109375" style="244"/>
    <col min="15874" max="15874" width="27.140625" style="244" customWidth="1"/>
    <col min="15875" max="15877" width="19.85546875" style="244" customWidth="1"/>
    <col min="15878" max="15878" width="7.7109375" style="244" customWidth="1"/>
    <col min="15879" max="15879" width="15.7109375" style="244"/>
    <col min="15880" max="15880" width="17.140625" style="244" customWidth="1"/>
    <col min="15881" max="16129" width="15.7109375" style="244"/>
    <col min="16130" max="16130" width="27.140625" style="244" customWidth="1"/>
    <col min="16131" max="16133" width="19.85546875" style="244" customWidth="1"/>
    <col min="16134" max="16134" width="7.7109375" style="244" customWidth="1"/>
    <col min="16135" max="16135" width="15.7109375" style="244"/>
    <col min="16136" max="16136" width="17.140625" style="244" customWidth="1"/>
    <col min="16137" max="16384" width="15.7109375" style="244"/>
  </cols>
  <sheetData>
    <row r="1" spans="1:16" ht="12.75" customHeight="1">
      <c r="A1" s="313" t="s">
        <v>141</v>
      </c>
      <c r="B1" s="313"/>
      <c r="C1" s="313"/>
      <c r="D1" s="313"/>
      <c r="E1" s="313"/>
    </row>
    <row r="2" spans="1:16" ht="12.75" customHeight="1">
      <c r="A2" s="313"/>
      <c r="B2" s="313"/>
      <c r="C2" s="313"/>
      <c r="D2" s="313"/>
      <c r="E2" s="313"/>
    </row>
    <row r="3" spans="1:16" ht="153.75" customHeight="1">
      <c r="A3" s="314" t="s">
        <v>239</v>
      </c>
      <c r="B3" s="314"/>
      <c r="C3" s="314"/>
      <c r="D3" s="314"/>
      <c r="E3" s="314"/>
    </row>
    <row r="4" spans="1:16">
      <c r="A4" s="308"/>
      <c r="B4" s="304" t="s">
        <v>142</v>
      </c>
      <c r="C4" s="330" t="s">
        <v>246</v>
      </c>
      <c r="D4" s="331"/>
      <c r="E4" s="332"/>
    </row>
    <row r="5" spans="1:16">
      <c r="A5" s="308"/>
      <c r="B5" s="304" t="s">
        <v>240</v>
      </c>
      <c r="C5" s="336" t="s">
        <v>247</v>
      </c>
      <c r="D5" s="334"/>
      <c r="E5" s="335"/>
    </row>
    <row r="6" spans="1:16">
      <c r="A6" s="308"/>
      <c r="B6" s="305" t="s">
        <v>233</v>
      </c>
      <c r="C6" s="333">
        <v>458744</v>
      </c>
      <c r="D6" s="334"/>
      <c r="E6" s="335"/>
    </row>
    <row r="7" spans="1:16" ht="33.75" customHeight="1">
      <c r="A7" s="308"/>
      <c r="B7" s="306"/>
      <c r="C7" s="246" t="s">
        <v>143</v>
      </c>
      <c r="D7" s="246" t="s">
        <v>144</v>
      </c>
      <c r="E7" s="246" t="s">
        <v>241</v>
      </c>
    </row>
    <row r="8" spans="1:16">
      <c r="A8" s="308"/>
      <c r="B8" s="318"/>
      <c r="C8" s="318"/>
      <c r="D8" s="318"/>
      <c r="E8" s="319"/>
    </row>
    <row r="9" spans="1:16">
      <c r="A9" s="308">
        <v>1</v>
      </c>
      <c r="B9" s="304" t="s">
        <v>145</v>
      </c>
      <c r="C9" s="300">
        <v>970000</v>
      </c>
      <c r="D9" s="300">
        <v>789000</v>
      </c>
      <c r="E9" s="301">
        <v>744133</v>
      </c>
      <c r="P9" s="244" t="s">
        <v>146</v>
      </c>
    </row>
    <row r="10" spans="1:16">
      <c r="A10" s="308">
        <v>2</v>
      </c>
      <c r="B10" s="305" t="s">
        <v>147</v>
      </c>
      <c r="C10" s="301">
        <v>231000</v>
      </c>
      <c r="D10" s="301">
        <v>241000</v>
      </c>
      <c r="E10" s="301">
        <v>226000</v>
      </c>
      <c r="G10" s="247"/>
      <c r="P10" s="244" t="s">
        <v>148</v>
      </c>
    </row>
    <row r="11" spans="1:16">
      <c r="A11" s="308">
        <v>3</v>
      </c>
      <c r="B11" s="305" t="s">
        <v>149</v>
      </c>
      <c r="C11" s="248">
        <f>C9-C10</f>
        <v>739000</v>
      </c>
      <c r="D11" s="248">
        <f>D9-D10</f>
        <v>548000</v>
      </c>
      <c r="E11" s="248">
        <f>E9-E10</f>
        <v>518133</v>
      </c>
      <c r="P11" s="244" t="s">
        <v>150</v>
      </c>
    </row>
    <row r="12" spans="1:16" ht="14.25">
      <c r="A12" s="308">
        <v>4</v>
      </c>
      <c r="B12" s="305" t="s">
        <v>151</v>
      </c>
      <c r="C12" s="301">
        <v>231000</v>
      </c>
      <c r="D12" s="301">
        <v>223255</v>
      </c>
      <c r="E12" s="301">
        <v>226000</v>
      </c>
      <c r="H12" s="249"/>
      <c r="P12" s="244" t="s">
        <v>152</v>
      </c>
    </row>
    <row r="13" spans="1:16">
      <c r="A13" s="308"/>
      <c r="B13" s="320"/>
      <c r="C13" s="320"/>
      <c r="D13" s="320"/>
      <c r="E13" s="321"/>
    </row>
    <row r="14" spans="1:16">
      <c r="A14" s="308"/>
      <c r="B14" s="318" t="s">
        <v>153</v>
      </c>
      <c r="C14" s="318"/>
      <c r="D14" s="318"/>
      <c r="E14" s="319"/>
    </row>
    <row r="15" spans="1:16">
      <c r="A15" s="308">
        <v>5</v>
      </c>
      <c r="B15" s="305" t="s">
        <v>155</v>
      </c>
      <c r="C15" s="302">
        <v>3378966132</v>
      </c>
      <c r="D15" s="302">
        <v>3724274303</v>
      </c>
      <c r="E15" s="302">
        <v>3759408425</v>
      </c>
    </row>
    <row r="16" spans="1:16">
      <c r="A16" s="308">
        <v>6</v>
      </c>
      <c r="B16" s="305" t="s">
        <v>156</v>
      </c>
      <c r="C16" s="301">
        <v>1681443258</v>
      </c>
      <c r="D16" s="301">
        <v>1483271134</v>
      </c>
      <c r="E16" s="301">
        <v>1627449189</v>
      </c>
    </row>
    <row r="17" spans="1:7">
      <c r="A17" s="308">
        <v>7</v>
      </c>
      <c r="B17" s="305" t="s">
        <v>157</v>
      </c>
      <c r="C17" s="301">
        <v>-482729453</v>
      </c>
      <c r="D17" s="301">
        <v>-486532298</v>
      </c>
      <c r="E17" s="301">
        <v>-426375416</v>
      </c>
    </row>
    <row r="18" spans="1:7">
      <c r="A18" s="308">
        <v>8</v>
      </c>
      <c r="B18" s="305" t="s">
        <v>159</v>
      </c>
      <c r="C18" s="301">
        <v>625262068</v>
      </c>
      <c r="D18" s="301">
        <v>621491947</v>
      </c>
      <c r="E18" s="301">
        <v>352126033</v>
      </c>
    </row>
    <row r="19" spans="1:7">
      <c r="A19" s="308"/>
      <c r="B19" s="320"/>
      <c r="C19" s="320"/>
      <c r="D19" s="320"/>
      <c r="E19" s="321"/>
    </row>
    <row r="20" spans="1:7" hidden="1">
      <c r="A20" s="308"/>
      <c r="B20" s="318" t="s">
        <v>160</v>
      </c>
      <c r="C20" s="318"/>
      <c r="D20" s="318"/>
      <c r="E20" s="319"/>
    </row>
    <row r="21" spans="1:7" ht="14.25" hidden="1">
      <c r="A21" s="308"/>
      <c r="B21" s="304" t="s">
        <v>161</v>
      </c>
      <c r="C21" s="251">
        <f>(51411562-1435083)/365</f>
        <v>136921.86027397259</v>
      </c>
      <c r="D21" s="251">
        <f>(58464676-1501264)/365</f>
        <v>156064.14246575342</v>
      </c>
      <c r="E21" s="251">
        <f>+(71098485+1507630)/365</f>
        <v>198920.86301369863</v>
      </c>
    </row>
    <row r="22" spans="1:7" ht="19.5" customHeight="1">
      <c r="A22" s="308"/>
      <c r="B22" s="307" t="s">
        <v>162</v>
      </c>
      <c r="C22" s="252"/>
      <c r="D22" s="252"/>
      <c r="E22" s="252"/>
    </row>
    <row r="23" spans="1:7" ht="33" hidden="1" customHeight="1">
      <c r="A23" s="308"/>
      <c r="B23" s="322" t="s">
        <v>163</v>
      </c>
      <c r="C23" s="322"/>
      <c r="D23" s="322"/>
      <c r="E23" s="323"/>
    </row>
    <row r="24" spans="1:7" ht="30.75" customHeight="1">
      <c r="A24" s="308"/>
      <c r="B24" s="337" t="s">
        <v>242</v>
      </c>
      <c r="C24" s="338"/>
      <c r="D24" s="338"/>
      <c r="E24" s="339"/>
      <c r="F24" s="253"/>
    </row>
    <row r="25" spans="1:7">
      <c r="A25" s="315"/>
      <c r="B25" s="324"/>
      <c r="C25" s="324"/>
      <c r="D25" s="324"/>
      <c r="E25" s="325"/>
    </row>
    <row r="26" spans="1:7">
      <c r="A26" s="316"/>
      <c r="B26" s="326"/>
      <c r="C26" s="326"/>
      <c r="D26" s="326"/>
      <c r="E26" s="327"/>
    </row>
    <row r="27" spans="1:7">
      <c r="A27" s="316"/>
      <c r="B27" s="326"/>
      <c r="C27" s="326"/>
      <c r="D27" s="326"/>
      <c r="E27" s="327"/>
    </row>
    <row r="28" spans="1:7" ht="268.5" customHeight="1">
      <c r="A28" s="317"/>
      <c r="B28" s="328"/>
      <c r="C28" s="328"/>
      <c r="D28" s="328"/>
      <c r="E28" s="329"/>
      <c r="G28" s="254"/>
    </row>
    <row r="29" spans="1:7">
      <c r="B29" s="255"/>
      <c r="C29" s="256"/>
      <c r="D29" s="256"/>
      <c r="E29" s="256"/>
    </row>
  </sheetData>
  <sheetProtection algorithmName="SHA-512" hashValue="IfovTTLxYlNKPJOKvGAe2VcB75V8YJezCM3ggIwI5TMgNkF2dQ6bp+XAXr38sg8klOxoRKwnC7G2foBymB4sYQ==" saltValue="eVC3R7DXE1kroMNOrEifWA==" spinCount="100000" sheet="1" objects="1" scenarios="1"/>
  <protectedRanges>
    <protectedRange sqref="C10:D10 C12:D12" name="Range2_2"/>
    <protectedRange sqref="C12:D12 C10:D10" name="Range1_2"/>
    <protectedRange sqref="C15:D18" name="Range2_3"/>
    <protectedRange sqref="C16:D18" name="Range1_3"/>
  </protectedRanges>
  <mergeCells count="14">
    <mergeCell ref="A1:E2"/>
    <mergeCell ref="A3:E3"/>
    <mergeCell ref="A25:A28"/>
    <mergeCell ref="B14:E14"/>
    <mergeCell ref="B19:E19"/>
    <mergeCell ref="B20:E20"/>
    <mergeCell ref="B23:E23"/>
    <mergeCell ref="B25:E28"/>
    <mergeCell ref="B13:E13"/>
    <mergeCell ref="C4:E4"/>
    <mergeCell ref="C6:E6"/>
    <mergeCell ref="B8:E8"/>
    <mergeCell ref="C5:E5"/>
    <mergeCell ref="B24:E24"/>
  </mergeCells>
  <dataValidations count="1">
    <dataValidation type="whole" allowBlank="1" showInputMessage="1" showErrorMessage="1" sqref="C65548:E65554 IY65548:JA65554 SU65548:SW65554 ACQ65548:ACS65554 AMM65548:AMO65554 AWI65548:AWK65554 BGE65548:BGG65554 BQA65548:BQC65554 BZW65548:BZY65554 CJS65548:CJU65554 CTO65548:CTQ65554 DDK65548:DDM65554 DNG65548:DNI65554 DXC65548:DXE65554 EGY65548:EHA65554 EQU65548:EQW65554 FAQ65548:FAS65554 FKM65548:FKO65554 FUI65548:FUK65554 GEE65548:GEG65554 GOA65548:GOC65554 GXW65548:GXY65554 HHS65548:HHU65554 HRO65548:HRQ65554 IBK65548:IBM65554 ILG65548:ILI65554 IVC65548:IVE65554 JEY65548:JFA65554 JOU65548:JOW65554 JYQ65548:JYS65554 KIM65548:KIO65554 KSI65548:KSK65554 LCE65548:LCG65554 LMA65548:LMC65554 LVW65548:LVY65554 MFS65548:MFU65554 MPO65548:MPQ65554 MZK65548:MZM65554 NJG65548:NJI65554 NTC65548:NTE65554 OCY65548:ODA65554 OMU65548:OMW65554 OWQ65548:OWS65554 PGM65548:PGO65554 PQI65548:PQK65554 QAE65548:QAG65554 QKA65548:QKC65554 QTW65548:QTY65554 RDS65548:RDU65554 RNO65548:RNQ65554 RXK65548:RXM65554 SHG65548:SHI65554 SRC65548:SRE65554 TAY65548:TBA65554 TKU65548:TKW65554 TUQ65548:TUS65554 UEM65548:UEO65554 UOI65548:UOK65554 UYE65548:UYG65554 VIA65548:VIC65554 VRW65548:VRY65554 WBS65548:WBU65554 WLO65548:WLQ65554 WVK65548:WVM65554 C131084:E131090 IY131084:JA131090 SU131084:SW131090 ACQ131084:ACS131090 AMM131084:AMO131090 AWI131084:AWK131090 BGE131084:BGG131090 BQA131084:BQC131090 BZW131084:BZY131090 CJS131084:CJU131090 CTO131084:CTQ131090 DDK131084:DDM131090 DNG131084:DNI131090 DXC131084:DXE131090 EGY131084:EHA131090 EQU131084:EQW131090 FAQ131084:FAS131090 FKM131084:FKO131090 FUI131084:FUK131090 GEE131084:GEG131090 GOA131084:GOC131090 GXW131084:GXY131090 HHS131084:HHU131090 HRO131084:HRQ131090 IBK131084:IBM131090 ILG131084:ILI131090 IVC131084:IVE131090 JEY131084:JFA131090 JOU131084:JOW131090 JYQ131084:JYS131090 KIM131084:KIO131090 KSI131084:KSK131090 LCE131084:LCG131090 LMA131084:LMC131090 LVW131084:LVY131090 MFS131084:MFU131090 MPO131084:MPQ131090 MZK131084:MZM131090 NJG131084:NJI131090 NTC131084:NTE131090 OCY131084:ODA131090 OMU131084:OMW131090 OWQ131084:OWS131090 PGM131084:PGO131090 PQI131084:PQK131090 QAE131084:QAG131090 QKA131084:QKC131090 QTW131084:QTY131090 RDS131084:RDU131090 RNO131084:RNQ131090 RXK131084:RXM131090 SHG131084:SHI131090 SRC131084:SRE131090 TAY131084:TBA131090 TKU131084:TKW131090 TUQ131084:TUS131090 UEM131084:UEO131090 UOI131084:UOK131090 UYE131084:UYG131090 VIA131084:VIC131090 VRW131084:VRY131090 WBS131084:WBU131090 WLO131084:WLQ131090 WVK131084:WVM131090 C196620:E196626 IY196620:JA196626 SU196620:SW196626 ACQ196620:ACS196626 AMM196620:AMO196626 AWI196620:AWK196626 BGE196620:BGG196626 BQA196620:BQC196626 BZW196620:BZY196626 CJS196620:CJU196626 CTO196620:CTQ196626 DDK196620:DDM196626 DNG196620:DNI196626 DXC196620:DXE196626 EGY196620:EHA196626 EQU196620:EQW196626 FAQ196620:FAS196626 FKM196620:FKO196626 FUI196620:FUK196626 GEE196620:GEG196626 GOA196620:GOC196626 GXW196620:GXY196626 HHS196620:HHU196626 HRO196620:HRQ196626 IBK196620:IBM196626 ILG196620:ILI196626 IVC196620:IVE196626 JEY196620:JFA196626 JOU196620:JOW196626 JYQ196620:JYS196626 KIM196620:KIO196626 KSI196620:KSK196626 LCE196620:LCG196626 LMA196620:LMC196626 LVW196620:LVY196626 MFS196620:MFU196626 MPO196620:MPQ196626 MZK196620:MZM196626 NJG196620:NJI196626 NTC196620:NTE196626 OCY196620:ODA196626 OMU196620:OMW196626 OWQ196620:OWS196626 PGM196620:PGO196626 PQI196620:PQK196626 QAE196620:QAG196626 QKA196620:QKC196626 QTW196620:QTY196626 RDS196620:RDU196626 RNO196620:RNQ196626 RXK196620:RXM196626 SHG196620:SHI196626 SRC196620:SRE196626 TAY196620:TBA196626 TKU196620:TKW196626 TUQ196620:TUS196626 UEM196620:UEO196626 UOI196620:UOK196626 UYE196620:UYG196626 VIA196620:VIC196626 VRW196620:VRY196626 WBS196620:WBU196626 WLO196620:WLQ196626 WVK196620:WVM196626 C262156:E262162 IY262156:JA262162 SU262156:SW262162 ACQ262156:ACS262162 AMM262156:AMO262162 AWI262156:AWK262162 BGE262156:BGG262162 BQA262156:BQC262162 BZW262156:BZY262162 CJS262156:CJU262162 CTO262156:CTQ262162 DDK262156:DDM262162 DNG262156:DNI262162 DXC262156:DXE262162 EGY262156:EHA262162 EQU262156:EQW262162 FAQ262156:FAS262162 FKM262156:FKO262162 FUI262156:FUK262162 GEE262156:GEG262162 GOA262156:GOC262162 GXW262156:GXY262162 HHS262156:HHU262162 HRO262156:HRQ262162 IBK262156:IBM262162 ILG262156:ILI262162 IVC262156:IVE262162 JEY262156:JFA262162 JOU262156:JOW262162 JYQ262156:JYS262162 KIM262156:KIO262162 KSI262156:KSK262162 LCE262156:LCG262162 LMA262156:LMC262162 LVW262156:LVY262162 MFS262156:MFU262162 MPO262156:MPQ262162 MZK262156:MZM262162 NJG262156:NJI262162 NTC262156:NTE262162 OCY262156:ODA262162 OMU262156:OMW262162 OWQ262156:OWS262162 PGM262156:PGO262162 PQI262156:PQK262162 QAE262156:QAG262162 QKA262156:QKC262162 QTW262156:QTY262162 RDS262156:RDU262162 RNO262156:RNQ262162 RXK262156:RXM262162 SHG262156:SHI262162 SRC262156:SRE262162 TAY262156:TBA262162 TKU262156:TKW262162 TUQ262156:TUS262162 UEM262156:UEO262162 UOI262156:UOK262162 UYE262156:UYG262162 VIA262156:VIC262162 VRW262156:VRY262162 WBS262156:WBU262162 WLO262156:WLQ262162 WVK262156:WVM262162 C327692:E327698 IY327692:JA327698 SU327692:SW327698 ACQ327692:ACS327698 AMM327692:AMO327698 AWI327692:AWK327698 BGE327692:BGG327698 BQA327692:BQC327698 BZW327692:BZY327698 CJS327692:CJU327698 CTO327692:CTQ327698 DDK327692:DDM327698 DNG327692:DNI327698 DXC327692:DXE327698 EGY327692:EHA327698 EQU327692:EQW327698 FAQ327692:FAS327698 FKM327692:FKO327698 FUI327692:FUK327698 GEE327692:GEG327698 GOA327692:GOC327698 GXW327692:GXY327698 HHS327692:HHU327698 HRO327692:HRQ327698 IBK327692:IBM327698 ILG327692:ILI327698 IVC327692:IVE327698 JEY327692:JFA327698 JOU327692:JOW327698 JYQ327692:JYS327698 KIM327692:KIO327698 KSI327692:KSK327698 LCE327692:LCG327698 LMA327692:LMC327698 LVW327692:LVY327698 MFS327692:MFU327698 MPO327692:MPQ327698 MZK327692:MZM327698 NJG327692:NJI327698 NTC327692:NTE327698 OCY327692:ODA327698 OMU327692:OMW327698 OWQ327692:OWS327698 PGM327692:PGO327698 PQI327692:PQK327698 QAE327692:QAG327698 QKA327692:QKC327698 QTW327692:QTY327698 RDS327692:RDU327698 RNO327692:RNQ327698 RXK327692:RXM327698 SHG327692:SHI327698 SRC327692:SRE327698 TAY327692:TBA327698 TKU327692:TKW327698 TUQ327692:TUS327698 UEM327692:UEO327698 UOI327692:UOK327698 UYE327692:UYG327698 VIA327692:VIC327698 VRW327692:VRY327698 WBS327692:WBU327698 WLO327692:WLQ327698 WVK327692:WVM327698 C393228:E393234 IY393228:JA393234 SU393228:SW393234 ACQ393228:ACS393234 AMM393228:AMO393234 AWI393228:AWK393234 BGE393228:BGG393234 BQA393228:BQC393234 BZW393228:BZY393234 CJS393228:CJU393234 CTO393228:CTQ393234 DDK393228:DDM393234 DNG393228:DNI393234 DXC393228:DXE393234 EGY393228:EHA393234 EQU393228:EQW393234 FAQ393228:FAS393234 FKM393228:FKO393234 FUI393228:FUK393234 GEE393228:GEG393234 GOA393228:GOC393234 GXW393228:GXY393234 HHS393228:HHU393234 HRO393228:HRQ393234 IBK393228:IBM393234 ILG393228:ILI393234 IVC393228:IVE393234 JEY393228:JFA393234 JOU393228:JOW393234 JYQ393228:JYS393234 KIM393228:KIO393234 KSI393228:KSK393234 LCE393228:LCG393234 LMA393228:LMC393234 LVW393228:LVY393234 MFS393228:MFU393234 MPO393228:MPQ393234 MZK393228:MZM393234 NJG393228:NJI393234 NTC393228:NTE393234 OCY393228:ODA393234 OMU393228:OMW393234 OWQ393228:OWS393234 PGM393228:PGO393234 PQI393228:PQK393234 QAE393228:QAG393234 QKA393228:QKC393234 QTW393228:QTY393234 RDS393228:RDU393234 RNO393228:RNQ393234 RXK393228:RXM393234 SHG393228:SHI393234 SRC393228:SRE393234 TAY393228:TBA393234 TKU393228:TKW393234 TUQ393228:TUS393234 UEM393228:UEO393234 UOI393228:UOK393234 UYE393228:UYG393234 VIA393228:VIC393234 VRW393228:VRY393234 WBS393228:WBU393234 WLO393228:WLQ393234 WVK393228:WVM393234 C458764:E458770 IY458764:JA458770 SU458764:SW458770 ACQ458764:ACS458770 AMM458764:AMO458770 AWI458764:AWK458770 BGE458764:BGG458770 BQA458764:BQC458770 BZW458764:BZY458770 CJS458764:CJU458770 CTO458764:CTQ458770 DDK458764:DDM458770 DNG458764:DNI458770 DXC458764:DXE458770 EGY458764:EHA458770 EQU458764:EQW458770 FAQ458764:FAS458770 FKM458764:FKO458770 FUI458764:FUK458770 GEE458764:GEG458770 GOA458764:GOC458770 GXW458764:GXY458770 HHS458764:HHU458770 HRO458764:HRQ458770 IBK458764:IBM458770 ILG458764:ILI458770 IVC458764:IVE458770 JEY458764:JFA458770 JOU458764:JOW458770 JYQ458764:JYS458770 KIM458764:KIO458770 KSI458764:KSK458770 LCE458764:LCG458770 LMA458764:LMC458770 LVW458764:LVY458770 MFS458764:MFU458770 MPO458764:MPQ458770 MZK458764:MZM458770 NJG458764:NJI458770 NTC458764:NTE458770 OCY458764:ODA458770 OMU458764:OMW458770 OWQ458764:OWS458770 PGM458764:PGO458770 PQI458764:PQK458770 QAE458764:QAG458770 QKA458764:QKC458770 QTW458764:QTY458770 RDS458764:RDU458770 RNO458764:RNQ458770 RXK458764:RXM458770 SHG458764:SHI458770 SRC458764:SRE458770 TAY458764:TBA458770 TKU458764:TKW458770 TUQ458764:TUS458770 UEM458764:UEO458770 UOI458764:UOK458770 UYE458764:UYG458770 VIA458764:VIC458770 VRW458764:VRY458770 WBS458764:WBU458770 WLO458764:WLQ458770 WVK458764:WVM458770 C524300:E524306 IY524300:JA524306 SU524300:SW524306 ACQ524300:ACS524306 AMM524300:AMO524306 AWI524300:AWK524306 BGE524300:BGG524306 BQA524300:BQC524306 BZW524300:BZY524306 CJS524300:CJU524306 CTO524300:CTQ524306 DDK524300:DDM524306 DNG524300:DNI524306 DXC524300:DXE524306 EGY524300:EHA524306 EQU524300:EQW524306 FAQ524300:FAS524306 FKM524300:FKO524306 FUI524300:FUK524306 GEE524300:GEG524306 GOA524300:GOC524306 GXW524300:GXY524306 HHS524300:HHU524306 HRO524300:HRQ524306 IBK524300:IBM524306 ILG524300:ILI524306 IVC524300:IVE524306 JEY524300:JFA524306 JOU524300:JOW524306 JYQ524300:JYS524306 KIM524300:KIO524306 KSI524300:KSK524306 LCE524300:LCG524306 LMA524300:LMC524306 LVW524300:LVY524306 MFS524300:MFU524306 MPO524300:MPQ524306 MZK524300:MZM524306 NJG524300:NJI524306 NTC524300:NTE524306 OCY524300:ODA524306 OMU524300:OMW524306 OWQ524300:OWS524306 PGM524300:PGO524306 PQI524300:PQK524306 QAE524300:QAG524306 QKA524300:QKC524306 QTW524300:QTY524306 RDS524300:RDU524306 RNO524300:RNQ524306 RXK524300:RXM524306 SHG524300:SHI524306 SRC524300:SRE524306 TAY524300:TBA524306 TKU524300:TKW524306 TUQ524300:TUS524306 UEM524300:UEO524306 UOI524300:UOK524306 UYE524300:UYG524306 VIA524300:VIC524306 VRW524300:VRY524306 WBS524300:WBU524306 WLO524300:WLQ524306 WVK524300:WVM524306 C589836:E589842 IY589836:JA589842 SU589836:SW589842 ACQ589836:ACS589842 AMM589836:AMO589842 AWI589836:AWK589842 BGE589836:BGG589842 BQA589836:BQC589842 BZW589836:BZY589842 CJS589836:CJU589842 CTO589836:CTQ589842 DDK589836:DDM589842 DNG589836:DNI589842 DXC589836:DXE589842 EGY589836:EHA589842 EQU589836:EQW589842 FAQ589836:FAS589842 FKM589836:FKO589842 FUI589836:FUK589842 GEE589836:GEG589842 GOA589836:GOC589842 GXW589836:GXY589842 HHS589836:HHU589842 HRO589836:HRQ589842 IBK589836:IBM589842 ILG589836:ILI589842 IVC589836:IVE589842 JEY589836:JFA589842 JOU589836:JOW589842 JYQ589836:JYS589842 KIM589836:KIO589842 KSI589836:KSK589842 LCE589836:LCG589842 LMA589836:LMC589842 LVW589836:LVY589842 MFS589836:MFU589842 MPO589836:MPQ589842 MZK589836:MZM589842 NJG589836:NJI589842 NTC589836:NTE589842 OCY589836:ODA589842 OMU589836:OMW589842 OWQ589836:OWS589842 PGM589836:PGO589842 PQI589836:PQK589842 QAE589836:QAG589842 QKA589836:QKC589842 QTW589836:QTY589842 RDS589836:RDU589842 RNO589836:RNQ589842 RXK589836:RXM589842 SHG589836:SHI589842 SRC589836:SRE589842 TAY589836:TBA589842 TKU589836:TKW589842 TUQ589836:TUS589842 UEM589836:UEO589842 UOI589836:UOK589842 UYE589836:UYG589842 VIA589836:VIC589842 VRW589836:VRY589842 WBS589836:WBU589842 WLO589836:WLQ589842 WVK589836:WVM589842 C655372:E655378 IY655372:JA655378 SU655372:SW655378 ACQ655372:ACS655378 AMM655372:AMO655378 AWI655372:AWK655378 BGE655372:BGG655378 BQA655372:BQC655378 BZW655372:BZY655378 CJS655372:CJU655378 CTO655372:CTQ655378 DDK655372:DDM655378 DNG655372:DNI655378 DXC655372:DXE655378 EGY655372:EHA655378 EQU655372:EQW655378 FAQ655372:FAS655378 FKM655372:FKO655378 FUI655372:FUK655378 GEE655372:GEG655378 GOA655372:GOC655378 GXW655372:GXY655378 HHS655372:HHU655378 HRO655372:HRQ655378 IBK655372:IBM655378 ILG655372:ILI655378 IVC655372:IVE655378 JEY655372:JFA655378 JOU655372:JOW655378 JYQ655372:JYS655378 KIM655372:KIO655378 KSI655372:KSK655378 LCE655372:LCG655378 LMA655372:LMC655378 LVW655372:LVY655378 MFS655372:MFU655378 MPO655372:MPQ655378 MZK655372:MZM655378 NJG655372:NJI655378 NTC655372:NTE655378 OCY655372:ODA655378 OMU655372:OMW655378 OWQ655372:OWS655378 PGM655372:PGO655378 PQI655372:PQK655378 QAE655372:QAG655378 QKA655372:QKC655378 QTW655372:QTY655378 RDS655372:RDU655378 RNO655372:RNQ655378 RXK655372:RXM655378 SHG655372:SHI655378 SRC655372:SRE655378 TAY655372:TBA655378 TKU655372:TKW655378 TUQ655372:TUS655378 UEM655372:UEO655378 UOI655372:UOK655378 UYE655372:UYG655378 VIA655372:VIC655378 VRW655372:VRY655378 WBS655372:WBU655378 WLO655372:WLQ655378 WVK655372:WVM655378 C720908:E720914 IY720908:JA720914 SU720908:SW720914 ACQ720908:ACS720914 AMM720908:AMO720914 AWI720908:AWK720914 BGE720908:BGG720914 BQA720908:BQC720914 BZW720908:BZY720914 CJS720908:CJU720914 CTO720908:CTQ720914 DDK720908:DDM720914 DNG720908:DNI720914 DXC720908:DXE720914 EGY720908:EHA720914 EQU720908:EQW720914 FAQ720908:FAS720914 FKM720908:FKO720914 FUI720908:FUK720914 GEE720908:GEG720914 GOA720908:GOC720914 GXW720908:GXY720914 HHS720908:HHU720914 HRO720908:HRQ720914 IBK720908:IBM720914 ILG720908:ILI720914 IVC720908:IVE720914 JEY720908:JFA720914 JOU720908:JOW720914 JYQ720908:JYS720914 KIM720908:KIO720914 KSI720908:KSK720914 LCE720908:LCG720914 LMA720908:LMC720914 LVW720908:LVY720914 MFS720908:MFU720914 MPO720908:MPQ720914 MZK720908:MZM720914 NJG720908:NJI720914 NTC720908:NTE720914 OCY720908:ODA720914 OMU720908:OMW720914 OWQ720908:OWS720914 PGM720908:PGO720914 PQI720908:PQK720914 QAE720908:QAG720914 QKA720908:QKC720914 QTW720908:QTY720914 RDS720908:RDU720914 RNO720908:RNQ720914 RXK720908:RXM720914 SHG720908:SHI720914 SRC720908:SRE720914 TAY720908:TBA720914 TKU720908:TKW720914 TUQ720908:TUS720914 UEM720908:UEO720914 UOI720908:UOK720914 UYE720908:UYG720914 VIA720908:VIC720914 VRW720908:VRY720914 WBS720908:WBU720914 WLO720908:WLQ720914 WVK720908:WVM720914 C786444:E786450 IY786444:JA786450 SU786444:SW786450 ACQ786444:ACS786450 AMM786444:AMO786450 AWI786444:AWK786450 BGE786444:BGG786450 BQA786444:BQC786450 BZW786444:BZY786450 CJS786444:CJU786450 CTO786444:CTQ786450 DDK786444:DDM786450 DNG786444:DNI786450 DXC786444:DXE786450 EGY786444:EHA786450 EQU786444:EQW786450 FAQ786444:FAS786450 FKM786444:FKO786450 FUI786444:FUK786450 GEE786444:GEG786450 GOA786444:GOC786450 GXW786444:GXY786450 HHS786444:HHU786450 HRO786444:HRQ786450 IBK786444:IBM786450 ILG786444:ILI786450 IVC786444:IVE786450 JEY786444:JFA786450 JOU786444:JOW786450 JYQ786444:JYS786450 KIM786444:KIO786450 KSI786444:KSK786450 LCE786444:LCG786450 LMA786444:LMC786450 LVW786444:LVY786450 MFS786444:MFU786450 MPO786444:MPQ786450 MZK786444:MZM786450 NJG786444:NJI786450 NTC786444:NTE786450 OCY786444:ODA786450 OMU786444:OMW786450 OWQ786444:OWS786450 PGM786444:PGO786450 PQI786444:PQK786450 QAE786444:QAG786450 QKA786444:QKC786450 QTW786444:QTY786450 RDS786444:RDU786450 RNO786444:RNQ786450 RXK786444:RXM786450 SHG786444:SHI786450 SRC786444:SRE786450 TAY786444:TBA786450 TKU786444:TKW786450 TUQ786444:TUS786450 UEM786444:UEO786450 UOI786444:UOK786450 UYE786444:UYG786450 VIA786444:VIC786450 VRW786444:VRY786450 WBS786444:WBU786450 WLO786444:WLQ786450 WVK786444:WVM786450 C851980:E851986 IY851980:JA851986 SU851980:SW851986 ACQ851980:ACS851986 AMM851980:AMO851986 AWI851980:AWK851986 BGE851980:BGG851986 BQA851980:BQC851986 BZW851980:BZY851986 CJS851980:CJU851986 CTO851980:CTQ851986 DDK851980:DDM851986 DNG851980:DNI851986 DXC851980:DXE851986 EGY851980:EHA851986 EQU851980:EQW851986 FAQ851980:FAS851986 FKM851980:FKO851986 FUI851980:FUK851986 GEE851980:GEG851986 GOA851980:GOC851986 GXW851980:GXY851986 HHS851980:HHU851986 HRO851980:HRQ851986 IBK851980:IBM851986 ILG851980:ILI851986 IVC851980:IVE851986 JEY851980:JFA851986 JOU851980:JOW851986 JYQ851980:JYS851986 KIM851980:KIO851986 KSI851980:KSK851986 LCE851980:LCG851986 LMA851980:LMC851986 LVW851980:LVY851986 MFS851980:MFU851986 MPO851980:MPQ851986 MZK851980:MZM851986 NJG851980:NJI851986 NTC851980:NTE851986 OCY851980:ODA851986 OMU851980:OMW851986 OWQ851980:OWS851986 PGM851980:PGO851986 PQI851980:PQK851986 QAE851980:QAG851986 QKA851980:QKC851986 QTW851980:QTY851986 RDS851980:RDU851986 RNO851980:RNQ851986 RXK851980:RXM851986 SHG851980:SHI851986 SRC851980:SRE851986 TAY851980:TBA851986 TKU851980:TKW851986 TUQ851980:TUS851986 UEM851980:UEO851986 UOI851980:UOK851986 UYE851980:UYG851986 VIA851980:VIC851986 VRW851980:VRY851986 WBS851980:WBU851986 WLO851980:WLQ851986 WVK851980:WVM851986 C917516:E917522 IY917516:JA917522 SU917516:SW917522 ACQ917516:ACS917522 AMM917516:AMO917522 AWI917516:AWK917522 BGE917516:BGG917522 BQA917516:BQC917522 BZW917516:BZY917522 CJS917516:CJU917522 CTO917516:CTQ917522 DDK917516:DDM917522 DNG917516:DNI917522 DXC917516:DXE917522 EGY917516:EHA917522 EQU917516:EQW917522 FAQ917516:FAS917522 FKM917516:FKO917522 FUI917516:FUK917522 GEE917516:GEG917522 GOA917516:GOC917522 GXW917516:GXY917522 HHS917516:HHU917522 HRO917516:HRQ917522 IBK917516:IBM917522 ILG917516:ILI917522 IVC917516:IVE917522 JEY917516:JFA917522 JOU917516:JOW917522 JYQ917516:JYS917522 KIM917516:KIO917522 KSI917516:KSK917522 LCE917516:LCG917522 LMA917516:LMC917522 LVW917516:LVY917522 MFS917516:MFU917522 MPO917516:MPQ917522 MZK917516:MZM917522 NJG917516:NJI917522 NTC917516:NTE917522 OCY917516:ODA917522 OMU917516:OMW917522 OWQ917516:OWS917522 PGM917516:PGO917522 PQI917516:PQK917522 QAE917516:QAG917522 QKA917516:QKC917522 QTW917516:QTY917522 RDS917516:RDU917522 RNO917516:RNQ917522 RXK917516:RXM917522 SHG917516:SHI917522 SRC917516:SRE917522 TAY917516:TBA917522 TKU917516:TKW917522 TUQ917516:TUS917522 UEM917516:UEO917522 UOI917516:UOK917522 UYE917516:UYG917522 VIA917516:VIC917522 VRW917516:VRY917522 WBS917516:WBU917522 WLO917516:WLQ917522 WVK917516:WVM917522 C983052:E983058 IY983052:JA983058 SU983052:SW983058 ACQ983052:ACS983058 AMM983052:AMO983058 AWI983052:AWK983058 BGE983052:BGG983058 BQA983052:BQC983058 BZW983052:BZY983058 CJS983052:CJU983058 CTO983052:CTQ983058 DDK983052:DDM983058 DNG983052:DNI983058 DXC983052:DXE983058 EGY983052:EHA983058 EQU983052:EQW983058 FAQ983052:FAS983058 FKM983052:FKO983058 FUI983052:FUK983058 GEE983052:GEG983058 GOA983052:GOC983058 GXW983052:GXY983058 HHS983052:HHU983058 HRO983052:HRQ983058 IBK983052:IBM983058 ILG983052:ILI983058 IVC983052:IVE983058 JEY983052:JFA983058 JOU983052:JOW983058 JYQ983052:JYS983058 KIM983052:KIO983058 KSI983052:KSK983058 LCE983052:LCG983058 LMA983052:LMC983058 LVW983052:LVY983058 MFS983052:MFU983058 MPO983052:MPQ983058 MZK983052:MZM983058 NJG983052:NJI983058 NTC983052:NTE983058 OCY983052:ODA983058 OMU983052:OMW983058 OWQ983052:OWS983058 PGM983052:PGO983058 PQI983052:PQK983058 QAE983052:QAG983058 QKA983052:QKC983058 QTW983052:QTY983058 RDS983052:RDU983058 RNO983052:RNQ983058 RXK983052:RXM983058 SHG983052:SHI983058 SRC983052:SRE983058 TAY983052:TBA983058 TKU983052:TKW983058 TUQ983052:TUS983058 UEM983052:UEO983058 UOI983052:UOK983058 UYE983052:UYG983058 VIA983052:VIC983058 VRW983052:VRY983058 WBS983052:WBU983058 WLO983052:WLQ983058 WVK983052:WVM983058 C9:E12 IY9:JA12 SU9:SW12 ACQ9:ACS12 AMM9:AMO12 AWI9:AWK12 BGE9:BGG12 BQA9:BQC12 BZW9:BZY12 CJS9:CJU12 CTO9:CTQ12 DDK9:DDM12 DNG9:DNI12 DXC9:DXE12 EGY9:EHA12 EQU9:EQW12 FAQ9:FAS12 FKM9:FKO12 FUI9:FUK12 GEE9:GEG12 GOA9:GOC12 GXW9:GXY12 HHS9:HHU12 HRO9:HRQ12 IBK9:IBM12 ILG9:ILI12 IVC9:IVE12 JEY9:JFA12 JOU9:JOW12 JYQ9:JYS12 KIM9:KIO12 KSI9:KSK12 LCE9:LCG12 LMA9:LMC12 LVW9:LVY12 MFS9:MFU12 MPO9:MPQ12 MZK9:MZM12 NJG9:NJI12 NTC9:NTE12 OCY9:ODA12 OMU9:OMW12 OWQ9:OWS12 PGM9:PGO12 PQI9:PQK12 QAE9:QAG12 QKA9:QKC12 QTW9:QTY12 RDS9:RDU12 RNO9:RNQ12 RXK9:RXM12 SHG9:SHI12 SRC9:SRE12 TAY9:TBA12 TKU9:TKW12 TUQ9:TUS12 UEM9:UEO12 UOI9:UOK12 UYE9:UYG12 VIA9:VIC12 VRW9:VRY12 WBS9:WBU12 WLO9:WLQ12 WVK9:WVM12 C65542:E65545 IY65542:JA65545 SU65542:SW65545 ACQ65542:ACS65545 AMM65542:AMO65545 AWI65542:AWK65545 BGE65542:BGG65545 BQA65542:BQC65545 BZW65542:BZY65545 CJS65542:CJU65545 CTO65542:CTQ65545 DDK65542:DDM65545 DNG65542:DNI65545 DXC65542:DXE65545 EGY65542:EHA65545 EQU65542:EQW65545 FAQ65542:FAS65545 FKM65542:FKO65545 FUI65542:FUK65545 GEE65542:GEG65545 GOA65542:GOC65545 GXW65542:GXY65545 HHS65542:HHU65545 HRO65542:HRQ65545 IBK65542:IBM65545 ILG65542:ILI65545 IVC65542:IVE65545 JEY65542:JFA65545 JOU65542:JOW65545 JYQ65542:JYS65545 KIM65542:KIO65545 KSI65542:KSK65545 LCE65542:LCG65545 LMA65542:LMC65545 LVW65542:LVY65545 MFS65542:MFU65545 MPO65542:MPQ65545 MZK65542:MZM65545 NJG65542:NJI65545 NTC65542:NTE65545 OCY65542:ODA65545 OMU65542:OMW65545 OWQ65542:OWS65545 PGM65542:PGO65545 PQI65542:PQK65545 QAE65542:QAG65545 QKA65542:QKC65545 QTW65542:QTY65545 RDS65542:RDU65545 RNO65542:RNQ65545 RXK65542:RXM65545 SHG65542:SHI65545 SRC65542:SRE65545 TAY65542:TBA65545 TKU65542:TKW65545 TUQ65542:TUS65545 UEM65542:UEO65545 UOI65542:UOK65545 UYE65542:UYG65545 VIA65542:VIC65545 VRW65542:VRY65545 WBS65542:WBU65545 WLO65542:WLQ65545 WVK65542:WVM65545 C131078:E131081 IY131078:JA131081 SU131078:SW131081 ACQ131078:ACS131081 AMM131078:AMO131081 AWI131078:AWK131081 BGE131078:BGG131081 BQA131078:BQC131081 BZW131078:BZY131081 CJS131078:CJU131081 CTO131078:CTQ131081 DDK131078:DDM131081 DNG131078:DNI131081 DXC131078:DXE131081 EGY131078:EHA131081 EQU131078:EQW131081 FAQ131078:FAS131081 FKM131078:FKO131081 FUI131078:FUK131081 GEE131078:GEG131081 GOA131078:GOC131081 GXW131078:GXY131081 HHS131078:HHU131081 HRO131078:HRQ131081 IBK131078:IBM131081 ILG131078:ILI131081 IVC131078:IVE131081 JEY131078:JFA131081 JOU131078:JOW131081 JYQ131078:JYS131081 KIM131078:KIO131081 KSI131078:KSK131081 LCE131078:LCG131081 LMA131078:LMC131081 LVW131078:LVY131081 MFS131078:MFU131081 MPO131078:MPQ131081 MZK131078:MZM131081 NJG131078:NJI131081 NTC131078:NTE131081 OCY131078:ODA131081 OMU131078:OMW131081 OWQ131078:OWS131081 PGM131078:PGO131081 PQI131078:PQK131081 QAE131078:QAG131081 QKA131078:QKC131081 QTW131078:QTY131081 RDS131078:RDU131081 RNO131078:RNQ131081 RXK131078:RXM131081 SHG131078:SHI131081 SRC131078:SRE131081 TAY131078:TBA131081 TKU131078:TKW131081 TUQ131078:TUS131081 UEM131078:UEO131081 UOI131078:UOK131081 UYE131078:UYG131081 VIA131078:VIC131081 VRW131078:VRY131081 WBS131078:WBU131081 WLO131078:WLQ131081 WVK131078:WVM131081 C196614:E196617 IY196614:JA196617 SU196614:SW196617 ACQ196614:ACS196617 AMM196614:AMO196617 AWI196614:AWK196617 BGE196614:BGG196617 BQA196614:BQC196617 BZW196614:BZY196617 CJS196614:CJU196617 CTO196614:CTQ196617 DDK196614:DDM196617 DNG196614:DNI196617 DXC196614:DXE196617 EGY196614:EHA196617 EQU196614:EQW196617 FAQ196614:FAS196617 FKM196614:FKO196617 FUI196614:FUK196617 GEE196614:GEG196617 GOA196614:GOC196617 GXW196614:GXY196617 HHS196614:HHU196617 HRO196614:HRQ196617 IBK196614:IBM196617 ILG196614:ILI196617 IVC196614:IVE196617 JEY196614:JFA196617 JOU196614:JOW196617 JYQ196614:JYS196617 KIM196614:KIO196617 KSI196614:KSK196617 LCE196614:LCG196617 LMA196614:LMC196617 LVW196614:LVY196617 MFS196614:MFU196617 MPO196614:MPQ196617 MZK196614:MZM196617 NJG196614:NJI196617 NTC196614:NTE196617 OCY196614:ODA196617 OMU196614:OMW196617 OWQ196614:OWS196617 PGM196614:PGO196617 PQI196614:PQK196617 QAE196614:QAG196617 QKA196614:QKC196617 QTW196614:QTY196617 RDS196614:RDU196617 RNO196614:RNQ196617 RXK196614:RXM196617 SHG196614:SHI196617 SRC196614:SRE196617 TAY196614:TBA196617 TKU196614:TKW196617 TUQ196614:TUS196617 UEM196614:UEO196617 UOI196614:UOK196617 UYE196614:UYG196617 VIA196614:VIC196617 VRW196614:VRY196617 WBS196614:WBU196617 WLO196614:WLQ196617 WVK196614:WVM196617 C262150:E262153 IY262150:JA262153 SU262150:SW262153 ACQ262150:ACS262153 AMM262150:AMO262153 AWI262150:AWK262153 BGE262150:BGG262153 BQA262150:BQC262153 BZW262150:BZY262153 CJS262150:CJU262153 CTO262150:CTQ262153 DDK262150:DDM262153 DNG262150:DNI262153 DXC262150:DXE262153 EGY262150:EHA262153 EQU262150:EQW262153 FAQ262150:FAS262153 FKM262150:FKO262153 FUI262150:FUK262153 GEE262150:GEG262153 GOA262150:GOC262153 GXW262150:GXY262153 HHS262150:HHU262153 HRO262150:HRQ262153 IBK262150:IBM262153 ILG262150:ILI262153 IVC262150:IVE262153 JEY262150:JFA262153 JOU262150:JOW262153 JYQ262150:JYS262153 KIM262150:KIO262153 KSI262150:KSK262153 LCE262150:LCG262153 LMA262150:LMC262153 LVW262150:LVY262153 MFS262150:MFU262153 MPO262150:MPQ262153 MZK262150:MZM262153 NJG262150:NJI262153 NTC262150:NTE262153 OCY262150:ODA262153 OMU262150:OMW262153 OWQ262150:OWS262153 PGM262150:PGO262153 PQI262150:PQK262153 QAE262150:QAG262153 QKA262150:QKC262153 QTW262150:QTY262153 RDS262150:RDU262153 RNO262150:RNQ262153 RXK262150:RXM262153 SHG262150:SHI262153 SRC262150:SRE262153 TAY262150:TBA262153 TKU262150:TKW262153 TUQ262150:TUS262153 UEM262150:UEO262153 UOI262150:UOK262153 UYE262150:UYG262153 VIA262150:VIC262153 VRW262150:VRY262153 WBS262150:WBU262153 WLO262150:WLQ262153 WVK262150:WVM262153 C327686:E327689 IY327686:JA327689 SU327686:SW327689 ACQ327686:ACS327689 AMM327686:AMO327689 AWI327686:AWK327689 BGE327686:BGG327689 BQA327686:BQC327689 BZW327686:BZY327689 CJS327686:CJU327689 CTO327686:CTQ327689 DDK327686:DDM327689 DNG327686:DNI327689 DXC327686:DXE327689 EGY327686:EHA327689 EQU327686:EQW327689 FAQ327686:FAS327689 FKM327686:FKO327689 FUI327686:FUK327689 GEE327686:GEG327689 GOA327686:GOC327689 GXW327686:GXY327689 HHS327686:HHU327689 HRO327686:HRQ327689 IBK327686:IBM327689 ILG327686:ILI327689 IVC327686:IVE327689 JEY327686:JFA327689 JOU327686:JOW327689 JYQ327686:JYS327689 KIM327686:KIO327689 KSI327686:KSK327689 LCE327686:LCG327689 LMA327686:LMC327689 LVW327686:LVY327689 MFS327686:MFU327689 MPO327686:MPQ327689 MZK327686:MZM327689 NJG327686:NJI327689 NTC327686:NTE327689 OCY327686:ODA327689 OMU327686:OMW327689 OWQ327686:OWS327689 PGM327686:PGO327689 PQI327686:PQK327689 QAE327686:QAG327689 QKA327686:QKC327689 QTW327686:QTY327689 RDS327686:RDU327689 RNO327686:RNQ327689 RXK327686:RXM327689 SHG327686:SHI327689 SRC327686:SRE327689 TAY327686:TBA327689 TKU327686:TKW327689 TUQ327686:TUS327689 UEM327686:UEO327689 UOI327686:UOK327689 UYE327686:UYG327689 VIA327686:VIC327689 VRW327686:VRY327689 WBS327686:WBU327689 WLO327686:WLQ327689 WVK327686:WVM327689 C393222:E393225 IY393222:JA393225 SU393222:SW393225 ACQ393222:ACS393225 AMM393222:AMO393225 AWI393222:AWK393225 BGE393222:BGG393225 BQA393222:BQC393225 BZW393222:BZY393225 CJS393222:CJU393225 CTO393222:CTQ393225 DDK393222:DDM393225 DNG393222:DNI393225 DXC393222:DXE393225 EGY393222:EHA393225 EQU393222:EQW393225 FAQ393222:FAS393225 FKM393222:FKO393225 FUI393222:FUK393225 GEE393222:GEG393225 GOA393222:GOC393225 GXW393222:GXY393225 HHS393222:HHU393225 HRO393222:HRQ393225 IBK393222:IBM393225 ILG393222:ILI393225 IVC393222:IVE393225 JEY393222:JFA393225 JOU393222:JOW393225 JYQ393222:JYS393225 KIM393222:KIO393225 KSI393222:KSK393225 LCE393222:LCG393225 LMA393222:LMC393225 LVW393222:LVY393225 MFS393222:MFU393225 MPO393222:MPQ393225 MZK393222:MZM393225 NJG393222:NJI393225 NTC393222:NTE393225 OCY393222:ODA393225 OMU393222:OMW393225 OWQ393222:OWS393225 PGM393222:PGO393225 PQI393222:PQK393225 QAE393222:QAG393225 QKA393222:QKC393225 QTW393222:QTY393225 RDS393222:RDU393225 RNO393222:RNQ393225 RXK393222:RXM393225 SHG393222:SHI393225 SRC393222:SRE393225 TAY393222:TBA393225 TKU393222:TKW393225 TUQ393222:TUS393225 UEM393222:UEO393225 UOI393222:UOK393225 UYE393222:UYG393225 VIA393222:VIC393225 VRW393222:VRY393225 WBS393222:WBU393225 WLO393222:WLQ393225 WVK393222:WVM393225 C458758:E458761 IY458758:JA458761 SU458758:SW458761 ACQ458758:ACS458761 AMM458758:AMO458761 AWI458758:AWK458761 BGE458758:BGG458761 BQA458758:BQC458761 BZW458758:BZY458761 CJS458758:CJU458761 CTO458758:CTQ458761 DDK458758:DDM458761 DNG458758:DNI458761 DXC458758:DXE458761 EGY458758:EHA458761 EQU458758:EQW458761 FAQ458758:FAS458761 FKM458758:FKO458761 FUI458758:FUK458761 GEE458758:GEG458761 GOA458758:GOC458761 GXW458758:GXY458761 HHS458758:HHU458761 HRO458758:HRQ458761 IBK458758:IBM458761 ILG458758:ILI458761 IVC458758:IVE458761 JEY458758:JFA458761 JOU458758:JOW458761 JYQ458758:JYS458761 KIM458758:KIO458761 KSI458758:KSK458761 LCE458758:LCG458761 LMA458758:LMC458761 LVW458758:LVY458761 MFS458758:MFU458761 MPO458758:MPQ458761 MZK458758:MZM458761 NJG458758:NJI458761 NTC458758:NTE458761 OCY458758:ODA458761 OMU458758:OMW458761 OWQ458758:OWS458761 PGM458758:PGO458761 PQI458758:PQK458761 QAE458758:QAG458761 QKA458758:QKC458761 QTW458758:QTY458761 RDS458758:RDU458761 RNO458758:RNQ458761 RXK458758:RXM458761 SHG458758:SHI458761 SRC458758:SRE458761 TAY458758:TBA458761 TKU458758:TKW458761 TUQ458758:TUS458761 UEM458758:UEO458761 UOI458758:UOK458761 UYE458758:UYG458761 VIA458758:VIC458761 VRW458758:VRY458761 WBS458758:WBU458761 WLO458758:WLQ458761 WVK458758:WVM458761 C524294:E524297 IY524294:JA524297 SU524294:SW524297 ACQ524294:ACS524297 AMM524294:AMO524297 AWI524294:AWK524297 BGE524294:BGG524297 BQA524294:BQC524297 BZW524294:BZY524297 CJS524294:CJU524297 CTO524294:CTQ524297 DDK524294:DDM524297 DNG524294:DNI524297 DXC524294:DXE524297 EGY524294:EHA524297 EQU524294:EQW524297 FAQ524294:FAS524297 FKM524294:FKO524297 FUI524294:FUK524297 GEE524294:GEG524297 GOA524294:GOC524297 GXW524294:GXY524297 HHS524294:HHU524297 HRO524294:HRQ524297 IBK524294:IBM524297 ILG524294:ILI524297 IVC524294:IVE524297 JEY524294:JFA524297 JOU524294:JOW524297 JYQ524294:JYS524297 KIM524294:KIO524297 KSI524294:KSK524297 LCE524294:LCG524297 LMA524294:LMC524297 LVW524294:LVY524297 MFS524294:MFU524297 MPO524294:MPQ524297 MZK524294:MZM524297 NJG524294:NJI524297 NTC524294:NTE524297 OCY524294:ODA524297 OMU524294:OMW524297 OWQ524294:OWS524297 PGM524294:PGO524297 PQI524294:PQK524297 QAE524294:QAG524297 QKA524294:QKC524297 QTW524294:QTY524297 RDS524294:RDU524297 RNO524294:RNQ524297 RXK524294:RXM524297 SHG524294:SHI524297 SRC524294:SRE524297 TAY524294:TBA524297 TKU524294:TKW524297 TUQ524294:TUS524297 UEM524294:UEO524297 UOI524294:UOK524297 UYE524294:UYG524297 VIA524294:VIC524297 VRW524294:VRY524297 WBS524294:WBU524297 WLO524294:WLQ524297 WVK524294:WVM524297 C589830:E589833 IY589830:JA589833 SU589830:SW589833 ACQ589830:ACS589833 AMM589830:AMO589833 AWI589830:AWK589833 BGE589830:BGG589833 BQA589830:BQC589833 BZW589830:BZY589833 CJS589830:CJU589833 CTO589830:CTQ589833 DDK589830:DDM589833 DNG589830:DNI589833 DXC589830:DXE589833 EGY589830:EHA589833 EQU589830:EQW589833 FAQ589830:FAS589833 FKM589830:FKO589833 FUI589830:FUK589833 GEE589830:GEG589833 GOA589830:GOC589833 GXW589830:GXY589833 HHS589830:HHU589833 HRO589830:HRQ589833 IBK589830:IBM589833 ILG589830:ILI589833 IVC589830:IVE589833 JEY589830:JFA589833 JOU589830:JOW589833 JYQ589830:JYS589833 KIM589830:KIO589833 KSI589830:KSK589833 LCE589830:LCG589833 LMA589830:LMC589833 LVW589830:LVY589833 MFS589830:MFU589833 MPO589830:MPQ589833 MZK589830:MZM589833 NJG589830:NJI589833 NTC589830:NTE589833 OCY589830:ODA589833 OMU589830:OMW589833 OWQ589830:OWS589833 PGM589830:PGO589833 PQI589830:PQK589833 QAE589830:QAG589833 QKA589830:QKC589833 QTW589830:QTY589833 RDS589830:RDU589833 RNO589830:RNQ589833 RXK589830:RXM589833 SHG589830:SHI589833 SRC589830:SRE589833 TAY589830:TBA589833 TKU589830:TKW589833 TUQ589830:TUS589833 UEM589830:UEO589833 UOI589830:UOK589833 UYE589830:UYG589833 VIA589830:VIC589833 VRW589830:VRY589833 WBS589830:WBU589833 WLO589830:WLQ589833 WVK589830:WVM589833 C655366:E655369 IY655366:JA655369 SU655366:SW655369 ACQ655366:ACS655369 AMM655366:AMO655369 AWI655366:AWK655369 BGE655366:BGG655369 BQA655366:BQC655369 BZW655366:BZY655369 CJS655366:CJU655369 CTO655366:CTQ655369 DDK655366:DDM655369 DNG655366:DNI655369 DXC655366:DXE655369 EGY655366:EHA655369 EQU655366:EQW655369 FAQ655366:FAS655369 FKM655366:FKO655369 FUI655366:FUK655369 GEE655366:GEG655369 GOA655366:GOC655369 GXW655366:GXY655369 HHS655366:HHU655369 HRO655366:HRQ655369 IBK655366:IBM655369 ILG655366:ILI655369 IVC655366:IVE655369 JEY655366:JFA655369 JOU655366:JOW655369 JYQ655366:JYS655369 KIM655366:KIO655369 KSI655366:KSK655369 LCE655366:LCG655369 LMA655366:LMC655369 LVW655366:LVY655369 MFS655366:MFU655369 MPO655366:MPQ655369 MZK655366:MZM655369 NJG655366:NJI655369 NTC655366:NTE655369 OCY655366:ODA655369 OMU655366:OMW655369 OWQ655366:OWS655369 PGM655366:PGO655369 PQI655366:PQK655369 QAE655366:QAG655369 QKA655366:QKC655369 QTW655366:QTY655369 RDS655366:RDU655369 RNO655366:RNQ655369 RXK655366:RXM655369 SHG655366:SHI655369 SRC655366:SRE655369 TAY655366:TBA655369 TKU655366:TKW655369 TUQ655366:TUS655369 UEM655366:UEO655369 UOI655366:UOK655369 UYE655366:UYG655369 VIA655366:VIC655369 VRW655366:VRY655369 WBS655366:WBU655369 WLO655366:WLQ655369 WVK655366:WVM655369 C720902:E720905 IY720902:JA720905 SU720902:SW720905 ACQ720902:ACS720905 AMM720902:AMO720905 AWI720902:AWK720905 BGE720902:BGG720905 BQA720902:BQC720905 BZW720902:BZY720905 CJS720902:CJU720905 CTO720902:CTQ720905 DDK720902:DDM720905 DNG720902:DNI720905 DXC720902:DXE720905 EGY720902:EHA720905 EQU720902:EQW720905 FAQ720902:FAS720905 FKM720902:FKO720905 FUI720902:FUK720905 GEE720902:GEG720905 GOA720902:GOC720905 GXW720902:GXY720905 HHS720902:HHU720905 HRO720902:HRQ720905 IBK720902:IBM720905 ILG720902:ILI720905 IVC720902:IVE720905 JEY720902:JFA720905 JOU720902:JOW720905 JYQ720902:JYS720905 KIM720902:KIO720905 KSI720902:KSK720905 LCE720902:LCG720905 LMA720902:LMC720905 LVW720902:LVY720905 MFS720902:MFU720905 MPO720902:MPQ720905 MZK720902:MZM720905 NJG720902:NJI720905 NTC720902:NTE720905 OCY720902:ODA720905 OMU720902:OMW720905 OWQ720902:OWS720905 PGM720902:PGO720905 PQI720902:PQK720905 QAE720902:QAG720905 QKA720902:QKC720905 QTW720902:QTY720905 RDS720902:RDU720905 RNO720902:RNQ720905 RXK720902:RXM720905 SHG720902:SHI720905 SRC720902:SRE720905 TAY720902:TBA720905 TKU720902:TKW720905 TUQ720902:TUS720905 UEM720902:UEO720905 UOI720902:UOK720905 UYE720902:UYG720905 VIA720902:VIC720905 VRW720902:VRY720905 WBS720902:WBU720905 WLO720902:WLQ720905 WVK720902:WVM720905 C786438:E786441 IY786438:JA786441 SU786438:SW786441 ACQ786438:ACS786441 AMM786438:AMO786441 AWI786438:AWK786441 BGE786438:BGG786441 BQA786438:BQC786441 BZW786438:BZY786441 CJS786438:CJU786441 CTO786438:CTQ786441 DDK786438:DDM786441 DNG786438:DNI786441 DXC786438:DXE786441 EGY786438:EHA786441 EQU786438:EQW786441 FAQ786438:FAS786441 FKM786438:FKO786441 FUI786438:FUK786441 GEE786438:GEG786441 GOA786438:GOC786441 GXW786438:GXY786441 HHS786438:HHU786441 HRO786438:HRQ786441 IBK786438:IBM786441 ILG786438:ILI786441 IVC786438:IVE786441 JEY786438:JFA786441 JOU786438:JOW786441 JYQ786438:JYS786441 KIM786438:KIO786441 KSI786438:KSK786441 LCE786438:LCG786441 LMA786438:LMC786441 LVW786438:LVY786441 MFS786438:MFU786441 MPO786438:MPQ786441 MZK786438:MZM786441 NJG786438:NJI786441 NTC786438:NTE786441 OCY786438:ODA786441 OMU786438:OMW786441 OWQ786438:OWS786441 PGM786438:PGO786441 PQI786438:PQK786441 QAE786438:QAG786441 QKA786438:QKC786441 QTW786438:QTY786441 RDS786438:RDU786441 RNO786438:RNQ786441 RXK786438:RXM786441 SHG786438:SHI786441 SRC786438:SRE786441 TAY786438:TBA786441 TKU786438:TKW786441 TUQ786438:TUS786441 UEM786438:UEO786441 UOI786438:UOK786441 UYE786438:UYG786441 VIA786438:VIC786441 VRW786438:VRY786441 WBS786438:WBU786441 WLO786438:WLQ786441 WVK786438:WVM786441 C851974:E851977 IY851974:JA851977 SU851974:SW851977 ACQ851974:ACS851977 AMM851974:AMO851977 AWI851974:AWK851977 BGE851974:BGG851977 BQA851974:BQC851977 BZW851974:BZY851977 CJS851974:CJU851977 CTO851974:CTQ851977 DDK851974:DDM851977 DNG851974:DNI851977 DXC851974:DXE851977 EGY851974:EHA851977 EQU851974:EQW851977 FAQ851974:FAS851977 FKM851974:FKO851977 FUI851974:FUK851977 GEE851974:GEG851977 GOA851974:GOC851977 GXW851974:GXY851977 HHS851974:HHU851977 HRO851974:HRQ851977 IBK851974:IBM851977 ILG851974:ILI851977 IVC851974:IVE851977 JEY851974:JFA851977 JOU851974:JOW851977 JYQ851974:JYS851977 KIM851974:KIO851977 KSI851974:KSK851977 LCE851974:LCG851977 LMA851974:LMC851977 LVW851974:LVY851977 MFS851974:MFU851977 MPO851974:MPQ851977 MZK851974:MZM851977 NJG851974:NJI851977 NTC851974:NTE851977 OCY851974:ODA851977 OMU851974:OMW851977 OWQ851974:OWS851977 PGM851974:PGO851977 PQI851974:PQK851977 QAE851974:QAG851977 QKA851974:QKC851977 QTW851974:QTY851977 RDS851974:RDU851977 RNO851974:RNQ851977 RXK851974:RXM851977 SHG851974:SHI851977 SRC851974:SRE851977 TAY851974:TBA851977 TKU851974:TKW851977 TUQ851974:TUS851977 UEM851974:UEO851977 UOI851974:UOK851977 UYE851974:UYG851977 VIA851974:VIC851977 VRW851974:VRY851977 WBS851974:WBU851977 WLO851974:WLQ851977 WVK851974:WVM851977 C917510:E917513 IY917510:JA917513 SU917510:SW917513 ACQ917510:ACS917513 AMM917510:AMO917513 AWI917510:AWK917513 BGE917510:BGG917513 BQA917510:BQC917513 BZW917510:BZY917513 CJS917510:CJU917513 CTO917510:CTQ917513 DDK917510:DDM917513 DNG917510:DNI917513 DXC917510:DXE917513 EGY917510:EHA917513 EQU917510:EQW917513 FAQ917510:FAS917513 FKM917510:FKO917513 FUI917510:FUK917513 GEE917510:GEG917513 GOA917510:GOC917513 GXW917510:GXY917513 HHS917510:HHU917513 HRO917510:HRQ917513 IBK917510:IBM917513 ILG917510:ILI917513 IVC917510:IVE917513 JEY917510:JFA917513 JOU917510:JOW917513 JYQ917510:JYS917513 KIM917510:KIO917513 KSI917510:KSK917513 LCE917510:LCG917513 LMA917510:LMC917513 LVW917510:LVY917513 MFS917510:MFU917513 MPO917510:MPQ917513 MZK917510:MZM917513 NJG917510:NJI917513 NTC917510:NTE917513 OCY917510:ODA917513 OMU917510:OMW917513 OWQ917510:OWS917513 PGM917510:PGO917513 PQI917510:PQK917513 QAE917510:QAG917513 QKA917510:QKC917513 QTW917510:QTY917513 RDS917510:RDU917513 RNO917510:RNQ917513 RXK917510:RXM917513 SHG917510:SHI917513 SRC917510:SRE917513 TAY917510:TBA917513 TKU917510:TKW917513 TUQ917510:TUS917513 UEM917510:UEO917513 UOI917510:UOK917513 UYE917510:UYG917513 VIA917510:VIC917513 VRW917510:VRY917513 WBS917510:WBU917513 WLO917510:WLQ917513 WVK917510:WVM917513 C983046:E983049 IY983046:JA983049 SU983046:SW983049 ACQ983046:ACS983049 AMM983046:AMO983049 AWI983046:AWK983049 BGE983046:BGG983049 BQA983046:BQC983049 BZW983046:BZY983049 CJS983046:CJU983049 CTO983046:CTQ983049 DDK983046:DDM983049 DNG983046:DNI983049 DXC983046:DXE983049 EGY983046:EHA983049 EQU983046:EQW983049 FAQ983046:FAS983049 FKM983046:FKO983049 FUI983046:FUK983049 GEE983046:GEG983049 GOA983046:GOC983049 GXW983046:GXY983049 HHS983046:HHU983049 HRO983046:HRQ983049 IBK983046:IBM983049 ILG983046:ILI983049 IVC983046:IVE983049 JEY983046:JFA983049 JOU983046:JOW983049 JYQ983046:JYS983049 KIM983046:KIO983049 KSI983046:KSK983049 LCE983046:LCG983049 LMA983046:LMC983049 LVW983046:LVY983049 MFS983046:MFU983049 MPO983046:MPQ983049 MZK983046:MZM983049 NJG983046:NJI983049 NTC983046:NTE983049 OCY983046:ODA983049 OMU983046:OMW983049 OWQ983046:OWS983049 PGM983046:PGO983049 PQI983046:PQK983049 QAE983046:QAG983049 QKA983046:QKC983049 QTW983046:QTY983049 RDS983046:RDU983049 RNO983046:RNQ983049 RXK983046:RXM983049 SHG983046:SHI983049 SRC983046:SRE983049 TAY983046:TBA983049 TKU983046:TKW983049 TUQ983046:TUS983049 UEM983046:UEO983049 UOI983046:UOK983049 UYE983046:UYG983049 VIA983046:VIC983049 VRW983046:VRY983049 WBS983046:WBU983049 WLO983046:WLQ983049 WVK983046:WVM983049 WVK15:WVM18 WLO15:WLQ18 WBS15:WBU18 VRW15:VRY18 VIA15:VIC18 UYE15:UYG18 UOI15:UOK18 UEM15:UEO18 TUQ15:TUS18 TKU15:TKW18 TAY15:TBA18 SRC15:SRE18 SHG15:SHI18 RXK15:RXM18 RNO15:RNQ18 RDS15:RDU18 QTW15:QTY18 QKA15:QKC18 QAE15:QAG18 PQI15:PQK18 PGM15:PGO18 OWQ15:OWS18 OMU15:OMW18 OCY15:ODA18 NTC15:NTE18 NJG15:NJI18 MZK15:MZM18 MPO15:MPQ18 MFS15:MFU18 LVW15:LVY18 LMA15:LMC18 LCE15:LCG18 KSI15:KSK18 KIM15:KIO18 JYQ15:JYS18 JOU15:JOW18 JEY15:JFA18 IVC15:IVE18 ILG15:ILI18 IBK15:IBM18 HRO15:HRQ18 HHS15:HHU18 GXW15:GXY18 GOA15:GOC18 GEE15:GEG18 FUI15:FUK18 FKM15:FKO18 FAQ15:FAS18 EQU15:EQW18 EGY15:EHA18 DXC15:DXE18 DNG15:DNI18 DDK15:DDM18 CTO15:CTQ18 CJS15:CJU18 BZW15:BZY18 BQA15:BQC18 BGE15:BGG18 AWI15:AWK18 AMM15:AMO18 ACQ15:ACS18 SU15:SW18 IY15:JA18 C15:E18">
      <formula1>-9.99999999999999E+58</formula1>
      <formula2>9.99999999999999E+113</formula2>
    </dataValidation>
  </dataValidations>
  <printOptions horizontalCentered="1"/>
  <pageMargins left="0.47" right="0.37" top="0.5" bottom="0.45" header="0.36" footer="0.28999999999999998"/>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workbookViewId="0">
      <selection activeCell="B35" sqref="B35"/>
    </sheetView>
  </sheetViews>
  <sheetFormatPr defaultColWidth="9.140625" defaultRowHeight="12.75" outlineLevelCol="1"/>
  <cols>
    <col min="1" max="1" width="53.140625" style="244" customWidth="1"/>
    <col min="2" max="2" width="17.5703125" style="244" bestFit="1" customWidth="1"/>
    <col min="3" max="4" width="17.28515625" style="244" bestFit="1" customWidth="1"/>
    <col min="5" max="5" width="21.7109375" style="244" bestFit="1" customWidth="1"/>
    <col min="6" max="7" width="14.85546875" style="257" hidden="1" customWidth="1" outlineLevel="1"/>
    <col min="8" max="8" width="9.140625" style="244" collapsed="1"/>
    <col min="9" max="9" width="19.5703125" style="244" hidden="1" customWidth="1"/>
    <col min="10" max="10" width="17.140625" style="244" hidden="1" customWidth="1"/>
    <col min="11" max="11" width="0" style="244" hidden="1" customWidth="1"/>
    <col min="12" max="256" width="9.140625" style="244"/>
    <col min="257" max="257" width="53.140625" style="244" customWidth="1"/>
    <col min="258" max="258" width="17.5703125" style="244" bestFit="1" customWidth="1"/>
    <col min="259" max="260" width="17.28515625" style="244" bestFit="1" customWidth="1"/>
    <col min="261" max="261" width="21.7109375" style="244" bestFit="1" customWidth="1"/>
    <col min="262" max="263" width="14.85546875" style="244" customWidth="1"/>
    <col min="264" max="264" width="9.140625" style="244"/>
    <col min="265" max="266" width="0" style="244" hidden="1" customWidth="1"/>
    <col min="267" max="512" width="9.140625" style="244"/>
    <col min="513" max="513" width="53.140625" style="244" customWidth="1"/>
    <col min="514" max="514" width="17.5703125" style="244" bestFit="1" customWidth="1"/>
    <col min="515" max="516" width="17.28515625" style="244" bestFit="1" customWidth="1"/>
    <col min="517" max="517" width="21.7109375" style="244" bestFit="1" customWidth="1"/>
    <col min="518" max="519" width="14.85546875" style="244" customWidth="1"/>
    <col min="520" max="520" width="9.140625" style="244"/>
    <col min="521" max="522" width="0" style="244" hidden="1" customWidth="1"/>
    <col min="523" max="768" width="9.140625" style="244"/>
    <col min="769" max="769" width="53.140625" style="244" customWidth="1"/>
    <col min="770" max="770" width="17.5703125" style="244" bestFit="1" customWidth="1"/>
    <col min="771" max="772" width="17.28515625" style="244" bestFit="1" customWidth="1"/>
    <col min="773" max="773" width="21.7109375" style="244" bestFit="1" customWidth="1"/>
    <col min="774" max="775" width="14.85546875" style="244" customWidth="1"/>
    <col min="776" max="776" width="9.140625" style="244"/>
    <col min="777" max="778" width="0" style="244" hidden="1" customWidth="1"/>
    <col min="779" max="1024" width="9.140625" style="244"/>
    <col min="1025" max="1025" width="53.140625" style="244" customWidth="1"/>
    <col min="1026" max="1026" width="17.5703125" style="244" bestFit="1" customWidth="1"/>
    <col min="1027" max="1028" width="17.28515625" style="244" bestFit="1" customWidth="1"/>
    <col min="1029" max="1029" width="21.7109375" style="244" bestFit="1" customWidth="1"/>
    <col min="1030" max="1031" width="14.85546875" style="244" customWidth="1"/>
    <col min="1032" max="1032" width="9.140625" style="244"/>
    <col min="1033" max="1034" width="0" style="244" hidden="1" customWidth="1"/>
    <col min="1035" max="1280" width="9.140625" style="244"/>
    <col min="1281" max="1281" width="53.140625" style="244" customWidth="1"/>
    <col min="1282" max="1282" width="17.5703125" style="244" bestFit="1" customWidth="1"/>
    <col min="1283" max="1284" width="17.28515625" style="244" bestFit="1" customWidth="1"/>
    <col min="1285" max="1285" width="21.7109375" style="244" bestFit="1" customWidth="1"/>
    <col min="1286" max="1287" width="14.85546875" style="244" customWidth="1"/>
    <col min="1288" max="1288" width="9.140625" style="244"/>
    <col min="1289" max="1290" width="0" style="244" hidden="1" customWidth="1"/>
    <col min="1291" max="1536" width="9.140625" style="244"/>
    <col min="1537" max="1537" width="53.140625" style="244" customWidth="1"/>
    <col min="1538" max="1538" width="17.5703125" style="244" bestFit="1" customWidth="1"/>
    <col min="1539" max="1540" width="17.28515625" style="244" bestFit="1" customWidth="1"/>
    <col min="1541" max="1541" width="21.7109375" style="244" bestFit="1" customWidth="1"/>
    <col min="1542" max="1543" width="14.85546875" style="244" customWidth="1"/>
    <col min="1544" max="1544" width="9.140625" style="244"/>
    <col min="1545" max="1546" width="0" style="244" hidden="1" customWidth="1"/>
    <col min="1547" max="1792" width="9.140625" style="244"/>
    <col min="1793" max="1793" width="53.140625" style="244" customWidth="1"/>
    <col min="1794" max="1794" width="17.5703125" style="244" bestFit="1" customWidth="1"/>
    <col min="1795" max="1796" width="17.28515625" style="244" bestFit="1" customWidth="1"/>
    <col min="1797" max="1797" width="21.7109375" style="244" bestFit="1" customWidth="1"/>
    <col min="1798" max="1799" width="14.85546875" style="244" customWidth="1"/>
    <col min="1800" max="1800" width="9.140625" style="244"/>
    <col min="1801" max="1802" width="0" style="244" hidden="1" customWidth="1"/>
    <col min="1803" max="2048" width="9.140625" style="244"/>
    <col min="2049" max="2049" width="53.140625" style="244" customWidth="1"/>
    <col min="2050" max="2050" width="17.5703125" style="244" bestFit="1" customWidth="1"/>
    <col min="2051" max="2052" width="17.28515625" style="244" bestFit="1" customWidth="1"/>
    <col min="2053" max="2053" width="21.7109375" style="244" bestFit="1" customWidth="1"/>
    <col min="2054" max="2055" width="14.85546875" style="244" customWidth="1"/>
    <col min="2056" max="2056" width="9.140625" style="244"/>
    <col min="2057" max="2058" width="0" style="244" hidden="1" customWidth="1"/>
    <col min="2059" max="2304" width="9.140625" style="244"/>
    <col min="2305" max="2305" width="53.140625" style="244" customWidth="1"/>
    <col min="2306" max="2306" width="17.5703125" style="244" bestFit="1" customWidth="1"/>
    <col min="2307" max="2308" width="17.28515625" style="244" bestFit="1" customWidth="1"/>
    <col min="2309" max="2309" width="21.7109375" style="244" bestFit="1" customWidth="1"/>
    <col min="2310" max="2311" width="14.85546875" style="244" customWidth="1"/>
    <col min="2312" max="2312" width="9.140625" style="244"/>
    <col min="2313" max="2314" width="0" style="244" hidden="1" customWidth="1"/>
    <col min="2315" max="2560" width="9.140625" style="244"/>
    <col min="2561" max="2561" width="53.140625" style="244" customWidth="1"/>
    <col min="2562" max="2562" width="17.5703125" style="244" bestFit="1" customWidth="1"/>
    <col min="2563" max="2564" width="17.28515625" style="244" bestFit="1" customWidth="1"/>
    <col min="2565" max="2565" width="21.7109375" style="244" bestFit="1" customWidth="1"/>
    <col min="2566" max="2567" width="14.85546875" style="244" customWidth="1"/>
    <col min="2568" max="2568" width="9.140625" style="244"/>
    <col min="2569" max="2570" width="0" style="244" hidden="1" customWidth="1"/>
    <col min="2571" max="2816" width="9.140625" style="244"/>
    <col min="2817" max="2817" width="53.140625" style="244" customWidth="1"/>
    <col min="2818" max="2818" width="17.5703125" style="244" bestFit="1" customWidth="1"/>
    <col min="2819" max="2820" width="17.28515625" style="244" bestFit="1" customWidth="1"/>
    <col min="2821" max="2821" width="21.7109375" style="244" bestFit="1" customWidth="1"/>
    <col min="2822" max="2823" width="14.85546875" style="244" customWidth="1"/>
    <col min="2824" max="2824" width="9.140625" style="244"/>
    <col min="2825" max="2826" width="0" style="244" hidden="1" customWidth="1"/>
    <col min="2827" max="3072" width="9.140625" style="244"/>
    <col min="3073" max="3073" width="53.140625" style="244" customWidth="1"/>
    <col min="3074" max="3074" width="17.5703125" style="244" bestFit="1" customWidth="1"/>
    <col min="3075" max="3076" width="17.28515625" style="244" bestFit="1" customWidth="1"/>
    <col min="3077" max="3077" width="21.7109375" style="244" bestFit="1" customWidth="1"/>
    <col min="3078" max="3079" width="14.85546875" style="244" customWidth="1"/>
    <col min="3080" max="3080" width="9.140625" style="244"/>
    <col min="3081" max="3082" width="0" style="244" hidden="1" customWidth="1"/>
    <col min="3083" max="3328" width="9.140625" style="244"/>
    <col min="3329" max="3329" width="53.140625" style="244" customWidth="1"/>
    <col min="3330" max="3330" width="17.5703125" style="244" bestFit="1" customWidth="1"/>
    <col min="3331" max="3332" width="17.28515625" style="244" bestFit="1" customWidth="1"/>
    <col min="3333" max="3333" width="21.7109375" style="244" bestFit="1" customWidth="1"/>
    <col min="3334" max="3335" width="14.85546875" style="244" customWidth="1"/>
    <col min="3336" max="3336" width="9.140625" style="244"/>
    <col min="3337" max="3338" width="0" style="244" hidden="1" customWidth="1"/>
    <col min="3339" max="3584" width="9.140625" style="244"/>
    <col min="3585" max="3585" width="53.140625" style="244" customWidth="1"/>
    <col min="3586" max="3586" width="17.5703125" style="244" bestFit="1" customWidth="1"/>
    <col min="3587" max="3588" width="17.28515625" style="244" bestFit="1" customWidth="1"/>
    <col min="3589" max="3589" width="21.7109375" style="244" bestFit="1" customWidth="1"/>
    <col min="3590" max="3591" width="14.85546875" style="244" customWidth="1"/>
    <col min="3592" max="3592" width="9.140625" style="244"/>
    <col min="3593" max="3594" width="0" style="244" hidden="1" customWidth="1"/>
    <col min="3595" max="3840" width="9.140625" style="244"/>
    <col min="3841" max="3841" width="53.140625" style="244" customWidth="1"/>
    <col min="3842" max="3842" width="17.5703125" style="244" bestFit="1" customWidth="1"/>
    <col min="3843" max="3844" width="17.28515625" style="244" bestFit="1" customWidth="1"/>
    <col min="3845" max="3845" width="21.7109375" style="244" bestFit="1" customWidth="1"/>
    <col min="3846" max="3847" width="14.85546875" style="244" customWidth="1"/>
    <col min="3848" max="3848" width="9.140625" style="244"/>
    <col min="3849" max="3850" width="0" style="244" hidden="1" customWidth="1"/>
    <col min="3851" max="4096" width="9.140625" style="244"/>
    <col min="4097" max="4097" width="53.140625" style="244" customWidth="1"/>
    <col min="4098" max="4098" width="17.5703125" style="244" bestFit="1" customWidth="1"/>
    <col min="4099" max="4100" width="17.28515625" style="244" bestFit="1" customWidth="1"/>
    <col min="4101" max="4101" width="21.7109375" style="244" bestFit="1" customWidth="1"/>
    <col min="4102" max="4103" width="14.85546875" style="244" customWidth="1"/>
    <col min="4104" max="4104" width="9.140625" style="244"/>
    <col min="4105" max="4106" width="0" style="244" hidden="1" customWidth="1"/>
    <col min="4107" max="4352" width="9.140625" style="244"/>
    <col min="4353" max="4353" width="53.140625" style="244" customWidth="1"/>
    <col min="4354" max="4354" width="17.5703125" style="244" bestFit="1" customWidth="1"/>
    <col min="4355" max="4356" width="17.28515625" style="244" bestFit="1" customWidth="1"/>
    <col min="4357" max="4357" width="21.7109375" style="244" bestFit="1" customWidth="1"/>
    <col min="4358" max="4359" width="14.85546875" style="244" customWidth="1"/>
    <col min="4360" max="4360" width="9.140625" style="244"/>
    <col min="4361" max="4362" width="0" style="244" hidden="1" customWidth="1"/>
    <col min="4363" max="4608" width="9.140625" style="244"/>
    <col min="4609" max="4609" width="53.140625" style="244" customWidth="1"/>
    <col min="4610" max="4610" width="17.5703125" style="244" bestFit="1" customWidth="1"/>
    <col min="4611" max="4612" width="17.28515625" style="244" bestFit="1" customWidth="1"/>
    <col min="4613" max="4613" width="21.7109375" style="244" bestFit="1" customWidth="1"/>
    <col min="4614" max="4615" width="14.85546875" style="244" customWidth="1"/>
    <col min="4616" max="4616" width="9.140625" style="244"/>
    <col min="4617" max="4618" width="0" style="244" hidden="1" customWidth="1"/>
    <col min="4619" max="4864" width="9.140625" style="244"/>
    <col min="4865" max="4865" width="53.140625" style="244" customWidth="1"/>
    <col min="4866" max="4866" width="17.5703125" style="244" bestFit="1" customWidth="1"/>
    <col min="4867" max="4868" width="17.28515625" style="244" bestFit="1" customWidth="1"/>
    <col min="4869" max="4869" width="21.7109375" style="244" bestFit="1" customWidth="1"/>
    <col min="4870" max="4871" width="14.85546875" style="244" customWidth="1"/>
    <col min="4872" max="4872" width="9.140625" style="244"/>
    <col min="4873" max="4874" width="0" style="244" hidden="1" customWidth="1"/>
    <col min="4875" max="5120" width="9.140625" style="244"/>
    <col min="5121" max="5121" width="53.140625" style="244" customWidth="1"/>
    <col min="5122" max="5122" width="17.5703125" style="244" bestFit="1" customWidth="1"/>
    <col min="5123" max="5124" width="17.28515625" style="244" bestFit="1" customWidth="1"/>
    <col min="5125" max="5125" width="21.7109375" style="244" bestFit="1" customWidth="1"/>
    <col min="5126" max="5127" width="14.85546875" style="244" customWidth="1"/>
    <col min="5128" max="5128" width="9.140625" style="244"/>
    <col min="5129" max="5130" width="0" style="244" hidden="1" customWidth="1"/>
    <col min="5131" max="5376" width="9.140625" style="244"/>
    <col min="5377" max="5377" width="53.140625" style="244" customWidth="1"/>
    <col min="5378" max="5378" width="17.5703125" style="244" bestFit="1" customWidth="1"/>
    <col min="5379" max="5380" width="17.28515625" style="244" bestFit="1" customWidth="1"/>
    <col min="5381" max="5381" width="21.7109375" style="244" bestFit="1" customWidth="1"/>
    <col min="5382" max="5383" width="14.85546875" style="244" customWidth="1"/>
    <col min="5384" max="5384" width="9.140625" style="244"/>
    <col min="5385" max="5386" width="0" style="244" hidden="1" customWidth="1"/>
    <col min="5387" max="5632" width="9.140625" style="244"/>
    <col min="5633" max="5633" width="53.140625" style="244" customWidth="1"/>
    <col min="5634" max="5634" width="17.5703125" style="244" bestFit="1" customWidth="1"/>
    <col min="5635" max="5636" width="17.28515625" style="244" bestFit="1" customWidth="1"/>
    <col min="5637" max="5637" width="21.7109375" style="244" bestFit="1" customWidth="1"/>
    <col min="5638" max="5639" width="14.85546875" style="244" customWidth="1"/>
    <col min="5640" max="5640" width="9.140625" style="244"/>
    <col min="5641" max="5642" width="0" style="244" hidden="1" customWidth="1"/>
    <col min="5643" max="5888" width="9.140625" style="244"/>
    <col min="5889" max="5889" width="53.140625" style="244" customWidth="1"/>
    <col min="5890" max="5890" width="17.5703125" style="244" bestFit="1" customWidth="1"/>
    <col min="5891" max="5892" width="17.28515625" style="244" bestFit="1" customWidth="1"/>
    <col min="5893" max="5893" width="21.7109375" style="244" bestFit="1" customWidth="1"/>
    <col min="5894" max="5895" width="14.85546875" style="244" customWidth="1"/>
    <col min="5896" max="5896" width="9.140625" style="244"/>
    <col min="5897" max="5898" width="0" style="244" hidden="1" customWidth="1"/>
    <col min="5899" max="6144" width="9.140625" style="244"/>
    <col min="6145" max="6145" width="53.140625" style="244" customWidth="1"/>
    <col min="6146" max="6146" width="17.5703125" style="244" bestFit="1" customWidth="1"/>
    <col min="6147" max="6148" width="17.28515625" style="244" bestFit="1" customWidth="1"/>
    <col min="6149" max="6149" width="21.7109375" style="244" bestFit="1" customWidth="1"/>
    <col min="6150" max="6151" width="14.85546875" style="244" customWidth="1"/>
    <col min="6152" max="6152" width="9.140625" style="244"/>
    <col min="6153" max="6154" width="0" style="244" hidden="1" customWidth="1"/>
    <col min="6155" max="6400" width="9.140625" style="244"/>
    <col min="6401" max="6401" width="53.140625" style="244" customWidth="1"/>
    <col min="6402" max="6402" width="17.5703125" style="244" bestFit="1" customWidth="1"/>
    <col min="6403" max="6404" width="17.28515625" style="244" bestFit="1" customWidth="1"/>
    <col min="6405" max="6405" width="21.7109375" style="244" bestFit="1" customWidth="1"/>
    <col min="6406" max="6407" width="14.85546875" style="244" customWidth="1"/>
    <col min="6408" max="6408" width="9.140625" style="244"/>
    <col min="6409" max="6410" width="0" style="244" hidden="1" customWidth="1"/>
    <col min="6411" max="6656" width="9.140625" style="244"/>
    <col min="6657" max="6657" width="53.140625" style="244" customWidth="1"/>
    <col min="6658" max="6658" width="17.5703125" style="244" bestFit="1" customWidth="1"/>
    <col min="6659" max="6660" width="17.28515625" style="244" bestFit="1" customWidth="1"/>
    <col min="6661" max="6661" width="21.7109375" style="244" bestFit="1" customWidth="1"/>
    <col min="6662" max="6663" width="14.85546875" style="244" customWidth="1"/>
    <col min="6664" max="6664" width="9.140625" style="244"/>
    <col min="6665" max="6666" width="0" style="244" hidden="1" customWidth="1"/>
    <col min="6667" max="6912" width="9.140625" style="244"/>
    <col min="6913" max="6913" width="53.140625" style="244" customWidth="1"/>
    <col min="6914" max="6914" width="17.5703125" style="244" bestFit="1" customWidth="1"/>
    <col min="6915" max="6916" width="17.28515625" style="244" bestFit="1" customWidth="1"/>
    <col min="6917" max="6917" width="21.7109375" style="244" bestFit="1" customWidth="1"/>
    <col min="6918" max="6919" width="14.85546875" style="244" customWidth="1"/>
    <col min="6920" max="6920" width="9.140625" style="244"/>
    <col min="6921" max="6922" width="0" style="244" hidden="1" customWidth="1"/>
    <col min="6923" max="7168" width="9.140625" style="244"/>
    <col min="7169" max="7169" width="53.140625" style="244" customWidth="1"/>
    <col min="7170" max="7170" width="17.5703125" style="244" bestFit="1" customWidth="1"/>
    <col min="7171" max="7172" width="17.28515625" style="244" bestFit="1" customWidth="1"/>
    <col min="7173" max="7173" width="21.7109375" style="244" bestFit="1" customWidth="1"/>
    <col min="7174" max="7175" width="14.85546875" style="244" customWidth="1"/>
    <col min="7176" max="7176" width="9.140625" style="244"/>
    <col min="7177" max="7178" width="0" style="244" hidden="1" customWidth="1"/>
    <col min="7179" max="7424" width="9.140625" style="244"/>
    <col min="7425" max="7425" width="53.140625" style="244" customWidth="1"/>
    <col min="7426" max="7426" width="17.5703125" style="244" bestFit="1" customWidth="1"/>
    <col min="7427" max="7428" width="17.28515625" style="244" bestFit="1" customWidth="1"/>
    <col min="7429" max="7429" width="21.7109375" style="244" bestFit="1" customWidth="1"/>
    <col min="7430" max="7431" width="14.85546875" style="244" customWidth="1"/>
    <col min="7432" max="7432" width="9.140625" style="244"/>
    <col min="7433" max="7434" width="0" style="244" hidden="1" customWidth="1"/>
    <col min="7435" max="7680" width="9.140625" style="244"/>
    <col min="7681" max="7681" width="53.140625" style="244" customWidth="1"/>
    <col min="7682" max="7682" width="17.5703125" style="244" bestFit="1" customWidth="1"/>
    <col min="7683" max="7684" width="17.28515625" style="244" bestFit="1" customWidth="1"/>
    <col min="7685" max="7685" width="21.7109375" style="244" bestFit="1" customWidth="1"/>
    <col min="7686" max="7687" width="14.85546875" style="244" customWidth="1"/>
    <col min="7688" max="7688" width="9.140625" style="244"/>
    <col min="7689" max="7690" width="0" style="244" hidden="1" customWidth="1"/>
    <col min="7691" max="7936" width="9.140625" style="244"/>
    <col min="7937" max="7937" width="53.140625" style="244" customWidth="1"/>
    <col min="7938" max="7938" width="17.5703125" style="244" bestFit="1" customWidth="1"/>
    <col min="7939" max="7940" width="17.28515625" style="244" bestFit="1" customWidth="1"/>
    <col min="7941" max="7941" width="21.7109375" style="244" bestFit="1" customWidth="1"/>
    <col min="7942" max="7943" width="14.85546875" style="244" customWidth="1"/>
    <col min="7944" max="7944" width="9.140625" style="244"/>
    <col min="7945" max="7946" width="0" style="244" hidden="1" customWidth="1"/>
    <col min="7947" max="8192" width="9.140625" style="244"/>
    <col min="8193" max="8193" width="53.140625" style="244" customWidth="1"/>
    <col min="8194" max="8194" width="17.5703125" style="244" bestFit="1" customWidth="1"/>
    <col min="8195" max="8196" width="17.28515625" style="244" bestFit="1" customWidth="1"/>
    <col min="8197" max="8197" width="21.7109375" style="244" bestFit="1" customWidth="1"/>
    <col min="8198" max="8199" width="14.85546875" style="244" customWidth="1"/>
    <col min="8200" max="8200" width="9.140625" style="244"/>
    <col min="8201" max="8202" width="0" style="244" hidden="1" customWidth="1"/>
    <col min="8203" max="8448" width="9.140625" style="244"/>
    <col min="8449" max="8449" width="53.140625" style="244" customWidth="1"/>
    <col min="8450" max="8450" width="17.5703125" style="244" bestFit="1" customWidth="1"/>
    <col min="8451" max="8452" width="17.28515625" style="244" bestFit="1" customWidth="1"/>
    <col min="8453" max="8453" width="21.7109375" style="244" bestFit="1" customWidth="1"/>
    <col min="8454" max="8455" width="14.85546875" style="244" customWidth="1"/>
    <col min="8456" max="8456" width="9.140625" style="244"/>
    <col min="8457" max="8458" width="0" style="244" hidden="1" customWidth="1"/>
    <col min="8459" max="8704" width="9.140625" style="244"/>
    <col min="8705" max="8705" width="53.140625" style="244" customWidth="1"/>
    <col min="8706" max="8706" width="17.5703125" style="244" bestFit="1" customWidth="1"/>
    <col min="8707" max="8708" width="17.28515625" style="244" bestFit="1" customWidth="1"/>
    <col min="8709" max="8709" width="21.7109375" style="244" bestFit="1" customWidth="1"/>
    <col min="8710" max="8711" width="14.85546875" style="244" customWidth="1"/>
    <col min="8712" max="8712" width="9.140625" style="244"/>
    <col min="8713" max="8714" width="0" style="244" hidden="1" customWidth="1"/>
    <col min="8715" max="8960" width="9.140625" style="244"/>
    <col min="8961" max="8961" width="53.140625" style="244" customWidth="1"/>
    <col min="8962" max="8962" width="17.5703125" style="244" bestFit="1" customWidth="1"/>
    <col min="8963" max="8964" width="17.28515625" style="244" bestFit="1" customWidth="1"/>
    <col min="8965" max="8965" width="21.7109375" style="244" bestFit="1" customWidth="1"/>
    <col min="8966" max="8967" width="14.85546875" style="244" customWidth="1"/>
    <col min="8968" max="8968" width="9.140625" style="244"/>
    <col min="8969" max="8970" width="0" style="244" hidden="1" customWidth="1"/>
    <col min="8971" max="9216" width="9.140625" style="244"/>
    <col min="9217" max="9217" width="53.140625" style="244" customWidth="1"/>
    <col min="9218" max="9218" width="17.5703125" style="244" bestFit="1" customWidth="1"/>
    <col min="9219" max="9220" width="17.28515625" style="244" bestFit="1" customWidth="1"/>
    <col min="9221" max="9221" width="21.7109375" style="244" bestFit="1" customWidth="1"/>
    <col min="9222" max="9223" width="14.85546875" style="244" customWidth="1"/>
    <col min="9224" max="9224" width="9.140625" style="244"/>
    <col min="9225" max="9226" width="0" style="244" hidden="1" customWidth="1"/>
    <col min="9227" max="9472" width="9.140625" style="244"/>
    <col min="9473" max="9473" width="53.140625" style="244" customWidth="1"/>
    <col min="9474" max="9474" width="17.5703125" style="244" bestFit="1" customWidth="1"/>
    <col min="9475" max="9476" width="17.28515625" style="244" bestFit="1" customWidth="1"/>
    <col min="9477" max="9477" width="21.7109375" style="244" bestFit="1" customWidth="1"/>
    <col min="9478" max="9479" width="14.85546875" style="244" customWidth="1"/>
    <col min="9480" max="9480" width="9.140625" style="244"/>
    <col min="9481" max="9482" width="0" style="244" hidden="1" customWidth="1"/>
    <col min="9483" max="9728" width="9.140625" style="244"/>
    <col min="9729" max="9729" width="53.140625" style="244" customWidth="1"/>
    <col min="9730" max="9730" width="17.5703125" style="244" bestFit="1" customWidth="1"/>
    <col min="9731" max="9732" width="17.28515625" style="244" bestFit="1" customWidth="1"/>
    <col min="9733" max="9733" width="21.7109375" style="244" bestFit="1" customWidth="1"/>
    <col min="9734" max="9735" width="14.85546875" style="244" customWidth="1"/>
    <col min="9736" max="9736" width="9.140625" style="244"/>
    <col min="9737" max="9738" width="0" style="244" hidden="1" customWidth="1"/>
    <col min="9739" max="9984" width="9.140625" style="244"/>
    <col min="9985" max="9985" width="53.140625" style="244" customWidth="1"/>
    <col min="9986" max="9986" width="17.5703125" style="244" bestFit="1" customWidth="1"/>
    <col min="9987" max="9988" width="17.28515625" style="244" bestFit="1" customWidth="1"/>
    <col min="9989" max="9989" width="21.7109375" style="244" bestFit="1" customWidth="1"/>
    <col min="9990" max="9991" width="14.85546875" style="244" customWidth="1"/>
    <col min="9992" max="9992" width="9.140625" style="244"/>
    <col min="9993" max="9994" width="0" style="244" hidden="1" customWidth="1"/>
    <col min="9995" max="10240" width="9.140625" style="244"/>
    <col min="10241" max="10241" width="53.140625" style="244" customWidth="1"/>
    <col min="10242" max="10242" width="17.5703125" style="244" bestFit="1" customWidth="1"/>
    <col min="10243" max="10244" width="17.28515625" style="244" bestFit="1" customWidth="1"/>
    <col min="10245" max="10245" width="21.7109375" style="244" bestFit="1" customWidth="1"/>
    <col min="10246" max="10247" width="14.85546875" style="244" customWidth="1"/>
    <col min="10248" max="10248" width="9.140625" style="244"/>
    <col min="10249" max="10250" width="0" style="244" hidden="1" customWidth="1"/>
    <col min="10251" max="10496" width="9.140625" style="244"/>
    <col min="10497" max="10497" width="53.140625" style="244" customWidth="1"/>
    <col min="10498" max="10498" width="17.5703125" style="244" bestFit="1" customWidth="1"/>
    <col min="10499" max="10500" width="17.28515625" style="244" bestFit="1" customWidth="1"/>
    <col min="10501" max="10501" width="21.7109375" style="244" bestFit="1" customWidth="1"/>
    <col min="10502" max="10503" width="14.85546875" style="244" customWidth="1"/>
    <col min="10504" max="10504" width="9.140625" style="244"/>
    <col min="10505" max="10506" width="0" style="244" hidden="1" customWidth="1"/>
    <col min="10507" max="10752" width="9.140625" style="244"/>
    <col min="10753" max="10753" width="53.140625" style="244" customWidth="1"/>
    <col min="10754" max="10754" width="17.5703125" style="244" bestFit="1" customWidth="1"/>
    <col min="10755" max="10756" width="17.28515625" style="244" bestFit="1" customWidth="1"/>
    <col min="10757" max="10757" width="21.7109375" style="244" bestFit="1" customWidth="1"/>
    <col min="10758" max="10759" width="14.85546875" style="244" customWidth="1"/>
    <col min="10760" max="10760" width="9.140625" style="244"/>
    <col min="10761" max="10762" width="0" style="244" hidden="1" customWidth="1"/>
    <col min="10763" max="11008" width="9.140625" style="244"/>
    <col min="11009" max="11009" width="53.140625" style="244" customWidth="1"/>
    <col min="11010" max="11010" width="17.5703125" style="244" bestFit="1" customWidth="1"/>
    <col min="11011" max="11012" width="17.28515625" style="244" bestFit="1" customWidth="1"/>
    <col min="11013" max="11013" width="21.7109375" style="244" bestFit="1" customWidth="1"/>
    <col min="11014" max="11015" width="14.85546875" style="244" customWidth="1"/>
    <col min="11016" max="11016" width="9.140625" style="244"/>
    <col min="11017" max="11018" width="0" style="244" hidden="1" customWidth="1"/>
    <col min="11019" max="11264" width="9.140625" style="244"/>
    <col min="11265" max="11265" width="53.140625" style="244" customWidth="1"/>
    <col min="11266" max="11266" width="17.5703125" style="244" bestFit="1" customWidth="1"/>
    <col min="11267" max="11268" width="17.28515625" style="244" bestFit="1" customWidth="1"/>
    <col min="11269" max="11269" width="21.7109375" style="244" bestFit="1" customWidth="1"/>
    <col min="11270" max="11271" width="14.85546875" style="244" customWidth="1"/>
    <col min="11272" max="11272" width="9.140625" style="244"/>
    <col min="11273" max="11274" width="0" style="244" hidden="1" customWidth="1"/>
    <col min="11275" max="11520" width="9.140625" style="244"/>
    <col min="11521" max="11521" width="53.140625" style="244" customWidth="1"/>
    <col min="11522" max="11522" width="17.5703125" style="244" bestFit="1" customWidth="1"/>
    <col min="11523" max="11524" width="17.28515625" style="244" bestFit="1" customWidth="1"/>
    <col min="11525" max="11525" width="21.7109375" style="244" bestFit="1" customWidth="1"/>
    <col min="11526" max="11527" width="14.85546875" style="244" customWidth="1"/>
    <col min="11528" max="11528" width="9.140625" style="244"/>
    <col min="11529" max="11530" width="0" style="244" hidden="1" customWidth="1"/>
    <col min="11531" max="11776" width="9.140625" style="244"/>
    <col min="11777" max="11777" width="53.140625" style="244" customWidth="1"/>
    <col min="11778" max="11778" width="17.5703125" style="244" bestFit="1" customWidth="1"/>
    <col min="11779" max="11780" width="17.28515625" style="244" bestFit="1" customWidth="1"/>
    <col min="11781" max="11781" width="21.7109375" style="244" bestFit="1" customWidth="1"/>
    <col min="11782" max="11783" width="14.85546875" style="244" customWidth="1"/>
    <col min="11784" max="11784" width="9.140625" style="244"/>
    <col min="11785" max="11786" width="0" style="244" hidden="1" customWidth="1"/>
    <col min="11787" max="12032" width="9.140625" style="244"/>
    <col min="12033" max="12033" width="53.140625" style="244" customWidth="1"/>
    <col min="12034" max="12034" width="17.5703125" style="244" bestFit="1" customWidth="1"/>
    <col min="12035" max="12036" width="17.28515625" style="244" bestFit="1" customWidth="1"/>
    <col min="12037" max="12037" width="21.7109375" style="244" bestFit="1" customWidth="1"/>
    <col min="12038" max="12039" width="14.85546875" style="244" customWidth="1"/>
    <col min="12040" max="12040" width="9.140625" style="244"/>
    <col min="12041" max="12042" width="0" style="244" hidden="1" customWidth="1"/>
    <col min="12043" max="12288" width="9.140625" style="244"/>
    <col min="12289" max="12289" width="53.140625" style="244" customWidth="1"/>
    <col min="12290" max="12290" width="17.5703125" style="244" bestFit="1" customWidth="1"/>
    <col min="12291" max="12292" width="17.28515625" style="244" bestFit="1" customWidth="1"/>
    <col min="12293" max="12293" width="21.7109375" style="244" bestFit="1" customWidth="1"/>
    <col min="12294" max="12295" width="14.85546875" style="244" customWidth="1"/>
    <col min="12296" max="12296" width="9.140625" style="244"/>
    <col min="12297" max="12298" width="0" style="244" hidden="1" customWidth="1"/>
    <col min="12299" max="12544" width="9.140625" style="244"/>
    <col min="12545" max="12545" width="53.140625" style="244" customWidth="1"/>
    <col min="12546" max="12546" width="17.5703125" style="244" bestFit="1" customWidth="1"/>
    <col min="12547" max="12548" width="17.28515625" style="244" bestFit="1" customWidth="1"/>
    <col min="12549" max="12549" width="21.7109375" style="244" bestFit="1" customWidth="1"/>
    <col min="12550" max="12551" width="14.85546875" style="244" customWidth="1"/>
    <col min="12552" max="12552" width="9.140625" style="244"/>
    <col min="12553" max="12554" width="0" style="244" hidden="1" customWidth="1"/>
    <col min="12555" max="12800" width="9.140625" style="244"/>
    <col min="12801" max="12801" width="53.140625" style="244" customWidth="1"/>
    <col min="12802" max="12802" width="17.5703125" style="244" bestFit="1" customWidth="1"/>
    <col min="12803" max="12804" width="17.28515625" style="244" bestFit="1" customWidth="1"/>
    <col min="12805" max="12805" width="21.7109375" style="244" bestFit="1" customWidth="1"/>
    <col min="12806" max="12807" width="14.85546875" style="244" customWidth="1"/>
    <col min="12808" max="12808" width="9.140625" style="244"/>
    <col min="12809" max="12810" width="0" style="244" hidden="1" customWidth="1"/>
    <col min="12811" max="13056" width="9.140625" style="244"/>
    <col min="13057" max="13057" width="53.140625" style="244" customWidth="1"/>
    <col min="13058" max="13058" width="17.5703125" style="244" bestFit="1" customWidth="1"/>
    <col min="13059" max="13060" width="17.28515625" style="244" bestFit="1" customWidth="1"/>
    <col min="13061" max="13061" width="21.7109375" style="244" bestFit="1" customWidth="1"/>
    <col min="13062" max="13063" width="14.85546875" style="244" customWidth="1"/>
    <col min="13064" max="13064" width="9.140625" style="244"/>
    <col min="13065" max="13066" width="0" style="244" hidden="1" customWidth="1"/>
    <col min="13067" max="13312" width="9.140625" style="244"/>
    <col min="13313" max="13313" width="53.140625" style="244" customWidth="1"/>
    <col min="13314" max="13314" width="17.5703125" style="244" bestFit="1" customWidth="1"/>
    <col min="13315" max="13316" width="17.28515625" style="244" bestFit="1" customWidth="1"/>
    <col min="13317" max="13317" width="21.7109375" style="244" bestFit="1" customWidth="1"/>
    <col min="13318" max="13319" width="14.85546875" style="244" customWidth="1"/>
    <col min="13320" max="13320" width="9.140625" style="244"/>
    <col min="13321" max="13322" width="0" style="244" hidden="1" customWidth="1"/>
    <col min="13323" max="13568" width="9.140625" style="244"/>
    <col min="13569" max="13569" width="53.140625" style="244" customWidth="1"/>
    <col min="13570" max="13570" width="17.5703125" style="244" bestFit="1" customWidth="1"/>
    <col min="13571" max="13572" width="17.28515625" style="244" bestFit="1" customWidth="1"/>
    <col min="13573" max="13573" width="21.7109375" style="244" bestFit="1" customWidth="1"/>
    <col min="13574" max="13575" width="14.85546875" style="244" customWidth="1"/>
    <col min="13576" max="13576" width="9.140625" style="244"/>
    <col min="13577" max="13578" width="0" style="244" hidden="1" customWidth="1"/>
    <col min="13579" max="13824" width="9.140625" style="244"/>
    <col min="13825" max="13825" width="53.140625" style="244" customWidth="1"/>
    <col min="13826" max="13826" width="17.5703125" style="244" bestFit="1" customWidth="1"/>
    <col min="13827" max="13828" width="17.28515625" style="244" bestFit="1" customWidth="1"/>
    <col min="13829" max="13829" width="21.7109375" style="244" bestFit="1" customWidth="1"/>
    <col min="13830" max="13831" width="14.85546875" style="244" customWidth="1"/>
    <col min="13832" max="13832" width="9.140625" style="244"/>
    <col min="13833" max="13834" width="0" style="244" hidden="1" customWidth="1"/>
    <col min="13835" max="14080" width="9.140625" style="244"/>
    <col min="14081" max="14081" width="53.140625" style="244" customWidth="1"/>
    <col min="14082" max="14082" width="17.5703125" style="244" bestFit="1" customWidth="1"/>
    <col min="14083" max="14084" width="17.28515625" style="244" bestFit="1" customWidth="1"/>
    <col min="14085" max="14085" width="21.7109375" style="244" bestFit="1" customWidth="1"/>
    <col min="14086" max="14087" width="14.85546875" style="244" customWidth="1"/>
    <col min="14088" max="14088" width="9.140625" style="244"/>
    <col min="14089" max="14090" width="0" style="244" hidden="1" customWidth="1"/>
    <col min="14091" max="14336" width="9.140625" style="244"/>
    <col min="14337" max="14337" width="53.140625" style="244" customWidth="1"/>
    <col min="14338" max="14338" width="17.5703125" style="244" bestFit="1" customWidth="1"/>
    <col min="14339" max="14340" width="17.28515625" style="244" bestFit="1" customWidth="1"/>
    <col min="14341" max="14341" width="21.7109375" style="244" bestFit="1" customWidth="1"/>
    <col min="14342" max="14343" width="14.85546875" style="244" customWidth="1"/>
    <col min="14344" max="14344" width="9.140625" style="244"/>
    <col min="14345" max="14346" width="0" style="244" hidden="1" customWidth="1"/>
    <col min="14347" max="14592" width="9.140625" style="244"/>
    <col min="14593" max="14593" width="53.140625" style="244" customWidth="1"/>
    <col min="14594" max="14594" width="17.5703125" style="244" bestFit="1" customWidth="1"/>
    <col min="14595" max="14596" width="17.28515625" style="244" bestFit="1" customWidth="1"/>
    <col min="14597" max="14597" width="21.7109375" style="244" bestFit="1" customWidth="1"/>
    <col min="14598" max="14599" width="14.85546875" style="244" customWidth="1"/>
    <col min="14600" max="14600" width="9.140625" style="244"/>
    <col min="14601" max="14602" width="0" style="244" hidden="1" customWidth="1"/>
    <col min="14603" max="14848" width="9.140625" style="244"/>
    <col min="14849" max="14849" width="53.140625" style="244" customWidth="1"/>
    <col min="14850" max="14850" width="17.5703125" style="244" bestFit="1" customWidth="1"/>
    <col min="14851" max="14852" width="17.28515625" style="244" bestFit="1" customWidth="1"/>
    <col min="14853" max="14853" width="21.7109375" style="244" bestFit="1" customWidth="1"/>
    <col min="14854" max="14855" width="14.85546875" style="244" customWidth="1"/>
    <col min="14856" max="14856" width="9.140625" style="244"/>
    <col min="14857" max="14858" width="0" style="244" hidden="1" customWidth="1"/>
    <col min="14859" max="15104" width="9.140625" style="244"/>
    <col min="15105" max="15105" width="53.140625" style="244" customWidth="1"/>
    <col min="15106" max="15106" width="17.5703125" style="244" bestFit="1" customWidth="1"/>
    <col min="15107" max="15108" width="17.28515625" style="244" bestFit="1" customWidth="1"/>
    <col min="15109" max="15109" width="21.7109375" style="244" bestFit="1" customWidth="1"/>
    <col min="15110" max="15111" width="14.85546875" style="244" customWidth="1"/>
    <col min="15112" max="15112" width="9.140625" style="244"/>
    <col min="15113" max="15114" width="0" style="244" hidden="1" customWidth="1"/>
    <col min="15115" max="15360" width="9.140625" style="244"/>
    <col min="15361" max="15361" width="53.140625" style="244" customWidth="1"/>
    <col min="15362" max="15362" width="17.5703125" style="244" bestFit="1" customWidth="1"/>
    <col min="15363" max="15364" width="17.28515625" style="244" bestFit="1" customWidth="1"/>
    <col min="15365" max="15365" width="21.7109375" style="244" bestFit="1" customWidth="1"/>
    <col min="15366" max="15367" width="14.85546875" style="244" customWidth="1"/>
    <col min="15368" max="15368" width="9.140625" style="244"/>
    <col min="15369" max="15370" width="0" style="244" hidden="1" customWidth="1"/>
    <col min="15371" max="15616" width="9.140625" style="244"/>
    <col min="15617" max="15617" width="53.140625" style="244" customWidth="1"/>
    <col min="15618" max="15618" width="17.5703125" style="244" bestFit="1" customWidth="1"/>
    <col min="15619" max="15620" width="17.28515625" style="244" bestFit="1" customWidth="1"/>
    <col min="15621" max="15621" width="21.7109375" style="244" bestFit="1" customWidth="1"/>
    <col min="15622" max="15623" width="14.85546875" style="244" customWidth="1"/>
    <col min="15624" max="15624" width="9.140625" style="244"/>
    <col min="15625" max="15626" width="0" style="244" hidden="1" customWidth="1"/>
    <col min="15627" max="15872" width="9.140625" style="244"/>
    <col min="15873" max="15873" width="53.140625" style="244" customWidth="1"/>
    <col min="15874" max="15874" width="17.5703125" style="244" bestFit="1" customWidth="1"/>
    <col min="15875" max="15876" width="17.28515625" style="244" bestFit="1" customWidth="1"/>
    <col min="15877" max="15877" width="21.7109375" style="244" bestFit="1" customWidth="1"/>
    <col min="15878" max="15879" width="14.85546875" style="244" customWidth="1"/>
    <col min="15880" max="15880" width="9.140625" style="244"/>
    <col min="15881" max="15882" width="0" style="244" hidden="1" customWidth="1"/>
    <col min="15883" max="16128" width="9.140625" style="244"/>
    <col min="16129" max="16129" width="53.140625" style="244" customWidth="1"/>
    <col min="16130" max="16130" width="17.5703125" style="244" bestFit="1" customWidth="1"/>
    <col min="16131" max="16132" width="17.28515625" style="244" bestFit="1" customWidth="1"/>
    <col min="16133" max="16133" width="21.7109375" style="244" bestFit="1" customWidth="1"/>
    <col min="16134" max="16135" width="14.85546875" style="244" customWidth="1"/>
    <col min="16136" max="16136" width="9.140625" style="244"/>
    <col min="16137" max="16138" width="0" style="244" hidden="1" customWidth="1"/>
    <col min="16139" max="16384" width="9.140625" style="244"/>
  </cols>
  <sheetData>
    <row r="1" spans="1:10" ht="21.75" customHeight="1">
      <c r="A1" s="344"/>
      <c r="B1" s="345"/>
      <c r="C1" s="345"/>
      <c r="D1" s="345"/>
      <c r="E1" s="346"/>
      <c r="G1" s="257" t="s">
        <v>164</v>
      </c>
      <c r="I1" s="347" t="s">
        <v>165</v>
      </c>
      <c r="J1" s="348"/>
    </row>
    <row r="2" spans="1:10" ht="28.5" customHeight="1">
      <c r="A2" s="245" t="s">
        <v>166</v>
      </c>
      <c r="B2" s="258" t="str">
        <f>Financials!C7</f>
        <v>2021 Fiscal Year</v>
      </c>
      <c r="C2" s="258" t="str">
        <f>Financials!D7</f>
        <v>2022 Fiscal Year</v>
      </c>
      <c r="D2" s="258" t="str">
        <f>Financials!E7</f>
        <v xml:space="preserve">2023 Projected/Budget </v>
      </c>
      <c r="E2" s="258" t="s">
        <v>167</v>
      </c>
      <c r="F2" s="259" t="s">
        <v>168</v>
      </c>
      <c r="G2" s="259" t="s">
        <v>169</v>
      </c>
      <c r="I2" s="258" t="str">
        <f>+CONCATENATE(B2,G1,C2)</f>
        <v>2021 Fiscal Year vs. 2022 Fiscal Year</v>
      </c>
      <c r="J2" s="258" t="str">
        <f>+CONCATENATE(C2,G1,D2)</f>
        <v xml:space="preserve">2022 Fiscal Year vs. 2023 Projected/Budget </v>
      </c>
    </row>
    <row r="3" spans="1:10" ht="15" customHeight="1">
      <c r="A3" s="260" t="str">
        <f>+IF(B3="",IF(C3="",IF(D3="","","Deficit"),"Deficit"),"Deficit")</f>
        <v/>
      </c>
      <c r="B3" s="261" t="str">
        <f>+IF(Financials!C11&lt;0,Financials!C11,"")</f>
        <v/>
      </c>
      <c r="C3" s="261" t="str">
        <f>+IF(Financials!D11&lt;0,Financials!D11,"")</f>
        <v/>
      </c>
      <c r="D3" s="261" t="str">
        <f>+IF(Financials!E11&lt;0,Financials!E11,"")</f>
        <v/>
      </c>
      <c r="E3" s="262" t="s">
        <v>170</v>
      </c>
      <c r="F3" s="263"/>
      <c r="G3" s="263"/>
      <c r="I3" s="264"/>
    </row>
    <row r="4" spans="1:10" ht="12.75" customHeight="1">
      <c r="A4" s="265"/>
      <c r="B4" s="265"/>
      <c r="C4" s="265"/>
      <c r="D4" s="265"/>
      <c r="E4" s="265"/>
    </row>
    <row r="5" spans="1:10" ht="15" hidden="1" customHeight="1">
      <c r="A5" s="260" t="s">
        <v>171</v>
      </c>
      <c r="B5" s="266">
        <v>2.8218244263796696E-2</v>
      </c>
      <c r="C5" s="266">
        <v>0.2433544967779554</v>
      </c>
      <c r="D5" s="266">
        <v>0.49542051188719421</v>
      </c>
      <c r="E5" s="262" t="s">
        <v>172</v>
      </c>
      <c r="F5" s="263">
        <v>0</v>
      </c>
      <c r="G5" s="263">
        <v>2</v>
      </c>
      <c r="I5" s="267">
        <f>+C5-B5</f>
        <v>0.21513625251415869</v>
      </c>
      <c r="J5" s="267">
        <f>+D5-C5</f>
        <v>0.25206601510923882</v>
      </c>
    </row>
    <row r="6" spans="1:10" ht="12.75" hidden="1" customHeight="1">
      <c r="A6" s="265" t="s">
        <v>173</v>
      </c>
      <c r="B6" s="343" t="s">
        <v>174</v>
      </c>
      <c r="C6" s="343"/>
      <c r="D6" s="343"/>
      <c r="E6" s="343"/>
    </row>
    <row r="7" spans="1:10" hidden="1">
      <c r="A7" s="269" t="s">
        <v>175</v>
      </c>
      <c r="B7" s="343"/>
      <c r="C7" s="343"/>
      <c r="D7" s="343"/>
      <c r="E7" s="343"/>
    </row>
    <row r="8" spans="1:10" ht="53.25" hidden="1" customHeight="1">
      <c r="B8" s="343"/>
      <c r="C8" s="343"/>
      <c r="D8" s="343"/>
      <c r="E8" s="343"/>
    </row>
    <row r="9" spans="1:10" ht="57.75" hidden="1" customHeight="1">
      <c r="B9" s="340" t="s">
        <v>176</v>
      </c>
      <c r="C9" s="341"/>
      <c r="D9" s="341"/>
      <c r="E9" s="342"/>
    </row>
    <row r="10" spans="1:10">
      <c r="A10" s="269"/>
      <c r="B10" s="270"/>
      <c r="C10" s="270"/>
      <c r="D10" s="270"/>
      <c r="E10" s="270"/>
      <c r="F10" s="271"/>
      <c r="G10" s="271"/>
    </row>
    <row r="11" spans="1:10" ht="15.75" hidden="1" customHeight="1">
      <c r="A11" s="260" t="s">
        <v>177</v>
      </c>
      <c r="B11" s="266">
        <v>32.336002463812747</v>
      </c>
      <c r="C11" s="266">
        <v>6.8507190531892936</v>
      </c>
      <c r="D11" s="266">
        <v>7.4457343171233079</v>
      </c>
      <c r="E11" s="262" t="s">
        <v>178</v>
      </c>
      <c r="F11" s="263">
        <v>1</v>
      </c>
      <c r="G11" s="263"/>
      <c r="I11" s="267">
        <f>+C11-B11</f>
        <v>-25.485283410623452</v>
      </c>
      <c r="J11" s="267">
        <f>+D11-C11</f>
        <v>0.59501526393401427</v>
      </c>
    </row>
    <row r="12" spans="1:10" ht="12.75" hidden="1" customHeight="1">
      <c r="A12" s="265" t="s">
        <v>154</v>
      </c>
      <c r="B12" s="343" t="s">
        <v>179</v>
      </c>
      <c r="C12" s="343"/>
      <c r="D12" s="343"/>
      <c r="E12" s="343"/>
    </row>
    <row r="13" spans="1:10" hidden="1">
      <c r="A13" s="269" t="s">
        <v>180</v>
      </c>
      <c r="B13" s="343"/>
      <c r="C13" s="343"/>
      <c r="D13" s="343"/>
      <c r="E13" s="343"/>
    </row>
    <row r="14" spans="1:10" ht="45.75" hidden="1" customHeight="1">
      <c r="A14" s="272"/>
      <c r="B14" s="343"/>
      <c r="C14" s="343"/>
      <c r="D14" s="343"/>
      <c r="E14" s="343"/>
    </row>
    <row r="15" spans="1:10" ht="51" hidden="1" customHeight="1">
      <c r="A15" s="272"/>
      <c r="B15" s="340" t="s">
        <v>176</v>
      </c>
      <c r="C15" s="341"/>
      <c r="D15" s="341"/>
      <c r="E15" s="342"/>
    </row>
    <row r="16" spans="1:10" hidden="1">
      <c r="A16" s="269"/>
      <c r="B16" s="270"/>
      <c r="C16" s="270"/>
      <c r="D16" s="270"/>
      <c r="E16" s="270"/>
      <c r="F16" s="271"/>
      <c r="G16" s="271"/>
    </row>
    <row r="17" spans="1:10" ht="15" hidden="1" customHeight="1">
      <c r="A17" s="260" t="s">
        <v>181</v>
      </c>
      <c r="B17" s="266">
        <v>39.74370187865722</v>
      </c>
      <c r="C17" s="266">
        <v>6.0455866241127998</v>
      </c>
      <c r="D17" s="266">
        <v>4.9615770693185146</v>
      </c>
      <c r="E17" s="262" t="s">
        <v>182</v>
      </c>
      <c r="F17" s="273">
        <v>3</v>
      </c>
      <c r="G17" s="263"/>
      <c r="I17" s="267">
        <f>+C17-B17</f>
        <v>-33.698115254544419</v>
      </c>
      <c r="J17" s="267">
        <f>+D17-C17</f>
        <v>-1.0840095547942852</v>
      </c>
    </row>
    <row r="18" spans="1:10" ht="12.75" hidden="1" customHeight="1">
      <c r="A18" s="265" t="s">
        <v>155</v>
      </c>
      <c r="B18" s="343" t="s">
        <v>183</v>
      </c>
      <c r="C18" s="343"/>
      <c r="D18" s="343"/>
      <c r="E18" s="343"/>
    </row>
    <row r="19" spans="1:10" ht="12.75" hidden="1" customHeight="1">
      <c r="A19" s="269" t="s">
        <v>173</v>
      </c>
      <c r="B19" s="343"/>
      <c r="C19" s="343"/>
      <c r="D19" s="343"/>
      <c r="E19" s="343"/>
    </row>
    <row r="20" spans="1:10" ht="29.25" hidden="1" customHeight="1">
      <c r="A20" s="272"/>
      <c r="B20" s="343"/>
      <c r="C20" s="343"/>
      <c r="D20" s="343"/>
      <c r="E20" s="343"/>
    </row>
    <row r="21" spans="1:10" ht="51" hidden="1" customHeight="1">
      <c r="A21" s="272"/>
      <c r="B21" s="340" t="s">
        <v>176</v>
      </c>
      <c r="C21" s="341"/>
      <c r="D21" s="341"/>
      <c r="E21" s="342"/>
    </row>
    <row r="22" spans="1:10" hidden="1"/>
    <row r="23" spans="1:10" hidden="1">
      <c r="A23" s="260" t="s">
        <v>184</v>
      </c>
      <c r="B23" s="274">
        <v>3.8341211472700993</v>
      </c>
      <c r="C23" s="274">
        <v>6.3795243690809817</v>
      </c>
      <c r="D23" s="274">
        <v>7.5384551287450101</v>
      </c>
      <c r="E23" s="275" t="s">
        <v>185</v>
      </c>
      <c r="F23" s="276">
        <v>30</v>
      </c>
      <c r="G23" s="276"/>
    </row>
    <row r="24" spans="1:10" ht="12.75" hidden="1" customHeight="1">
      <c r="A24" s="265" t="s">
        <v>159</v>
      </c>
      <c r="B24" s="343" t="s">
        <v>186</v>
      </c>
      <c r="C24" s="343"/>
      <c r="D24" s="343"/>
      <c r="E24" s="343"/>
    </row>
    <row r="25" spans="1:10" hidden="1">
      <c r="A25" s="269" t="s">
        <v>187</v>
      </c>
      <c r="B25" s="343"/>
      <c r="C25" s="343"/>
      <c r="D25" s="343"/>
      <c r="E25" s="343"/>
    </row>
    <row r="26" spans="1:10" ht="26.25" hidden="1" customHeight="1">
      <c r="A26" s="269"/>
      <c r="B26" s="343"/>
      <c r="C26" s="343"/>
      <c r="D26" s="343"/>
      <c r="E26" s="343"/>
    </row>
    <row r="27" spans="1:10" ht="51" hidden="1" customHeight="1">
      <c r="A27" s="269"/>
      <c r="B27" s="340" t="s">
        <v>176</v>
      </c>
      <c r="C27" s="341"/>
      <c r="D27" s="341"/>
      <c r="E27" s="342"/>
    </row>
    <row r="28" spans="1:10" hidden="1">
      <c r="A28" s="269"/>
      <c r="B28" s="268"/>
      <c r="C28" s="268"/>
      <c r="D28" s="268"/>
      <c r="E28" s="268"/>
      <c r="F28" s="277"/>
      <c r="G28" s="277"/>
    </row>
    <row r="29" spans="1:10" hidden="1">
      <c r="A29" s="260" t="s">
        <v>188</v>
      </c>
      <c r="B29" s="266">
        <v>0.40119835720203878</v>
      </c>
      <c r="C29" s="266">
        <v>0.41572927868878196</v>
      </c>
      <c r="D29" s="266">
        <v>0.5127639869310342</v>
      </c>
      <c r="E29" s="262" t="s">
        <v>189</v>
      </c>
      <c r="F29" s="278">
        <v>0.5</v>
      </c>
      <c r="G29" s="263"/>
      <c r="I29" s="267">
        <f>+C29-B29</f>
        <v>1.4530921486743176E-2</v>
      </c>
      <c r="J29" s="267">
        <f>+D29-C29</f>
        <v>9.7034708242252243E-2</v>
      </c>
    </row>
    <row r="30" spans="1:10" ht="12.75" hidden="1" customHeight="1">
      <c r="A30" s="265" t="s">
        <v>158</v>
      </c>
      <c r="B30" s="343" t="s">
        <v>190</v>
      </c>
      <c r="C30" s="343"/>
      <c r="D30" s="343"/>
      <c r="E30" s="343"/>
    </row>
    <row r="31" spans="1:10" hidden="1">
      <c r="A31" s="269" t="s">
        <v>191</v>
      </c>
      <c r="B31" s="343"/>
      <c r="C31" s="343"/>
      <c r="D31" s="343"/>
      <c r="E31" s="343"/>
    </row>
    <row r="32" spans="1:10" ht="19.5" hidden="1" customHeight="1">
      <c r="A32" s="269"/>
      <c r="B32" s="343"/>
      <c r="C32" s="343"/>
      <c r="D32" s="343"/>
      <c r="E32" s="343"/>
    </row>
    <row r="33" spans="1:10" ht="51" hidden="1" customHeight="1">
      <c r="A33" s="269"/>
      <c r="B33" s="340" t="s">
        <v>176</v>
      </c>
      <c r="C33" s="341"/>
      <c r="D33" s="341"/>
      <c r="E33" s="342"/>
    </row>
    <row r="34" spans="1:10" hidden="1">
      <c r="A34" s="272"/>
      <c r="B34" s="272"/>
      <c r="C34" s="270"/>
      <c r="D34" s="272"/>
      <c r="E34" s="272"/>
      <c r="F34" s="279"/>
      <c r="G34" s="279"/>
    </row>
    <row r="35" spans="1:10" ht="15" customHeight="1">
      <c r="A35" s="260" t="s">
        <v>192</v>
      </c>
      <c r="B35" s="309">
        <f>IF(Financials!C10=0,0,Financials!C12/Financials!C10)</f>
        <v>1</v>
      </c>
      <c r="C35" s="309">
        <f>IF(Financials!D10=0,0,Financials!D12/Financials!D10)</f>
        <v>0.92636929460580908</v>
      </c>
      <c r="D35" s="309">
        <f>IF(Financials!E10=0,0,Financials!E12/Financials!E10)</f>
        <v>1</v>
      </c>
      <c r="E35" s="280" t="s">
        <v>193</v>
      </c>
      <c r="F35" s="281">
        <v>0.7</v>
      </c>
      <c r="G35" s="282"/>
    </row>
    <row r="36" spans="1:10" ht="12.75" customHeight="1">
      <c r="A36" s="265" t="s">
        <v>194</v>
      </c>
      <c r="B36" s="343" t="s">
        <v>195</v>
      </c>
      <c r="C36" s="343"/>
      <c r="D36" s="343"/>
      <c r="E36" s="343"/>
      <c r="I36" s="283"/>
      <c r="J36" s="283"/>
    </row>
    <row r="37" spans="1:10">
      <c r="A37" s="269" t="s">
        <v>147</v>
      </c>
      <c r="B37" s="343"/>
      <c r="C37" s="343"/>
      <c r="D37" s="343"/>
      <c r="E37" s="343"/>
      <c r="I37" s="283"/>
      <c r="J37" s="283"/>
    </row>
    <row r="38" spans="1:10" ht="26.25" customHeight="1">
      <c r="A38" s="272"/>
      <c r="B38" s="343"/>
      <c r="C38" s="343"/>
      <c r="D38" s="343"/>
      <c r="E38" s="343"/>
      <c r="I38" s="283"/>
      <c r="J38" s="283"/>
    </row>
    <row r="39" spans="1:10" ht="51" hidden="1" customHeight="1">
      <c r="A39" s="272"/>
      <c r="B39" s="340" t="s">
        <v>176</v>
      </c>
      <c r="C39" s="341"/>
      <c r="D39" s="341"/>
      <c r="E39" s="342"/>
      <c r="I39" s="283"/>
      <c r="J39" s="283"/>
    </row>
    <row r="40" spans="1:10">
      <c r="I40" s="284"/>
      <c r="J40" s="284"/>
    </row>
    <row r="41" spans="1:10">
      <c r="A41" s="260" t="s">
        <v>196</v>
      </c>
      <c r="B41" s="309"/>
      <c r="C41" s="309">
        <f>(Financials!D12/Financials!D10)-(Financials!C12/Financials!C10)</f>
        <v>-7.3630705394190921E-2</v>
      </c>
      <c r="D41" s="309">
        <f>(Financials!E12/Financials!E10)-(Financials!D12/Financials!D10)</f>
        <v>7.3630705394190921E-2</v>
      </c>
      <c r="E41" s="280" t="s">
        <v>170</v>
      </c>
      <c r="F41" s="281">
        <v>0</v>
      </c>
      <c r="G41" s="282"/>
      <c r="I41" s="284"/>
      <c r="J41" s="284"/>
    </row>
    <row r="42" spans="1:10" ht="12.75" customHeight="1">
      <c r="A42" s="265" t="s">
        <v>197</v>
      </c>
      <c r="B42" s="343" t="s">
        <v>198</v>
      </c>
      <c r="C42" s="343"/>
      <c r="D42" s="343"/>
      <c r="E42" s="343"/>
      <c r="I42" s="284"/>
      <c r="J42" s="284"/>
    </row>
    <row r="43" spans="1:10">
      <c r="A43" s="269" t="s">
        <v>199</v>
      </c>
      <c r="B43" s="343"/>
      <c r="C43" s="343"/>
      <c r="D43" s="343"/>
      <c r="E43" s="343"/>
      <c r="I43" s="284"/>
      <c r="J43" s="284"/>
    </row>
    <row r="44" spans="1:10" ht="42" customHeight="1">
      <c r="A44" s="265"/>
      <c r="B44" s="343"/>
      <c r="C44" s="343"/>
      <c r="D44" s="343"/>
      <c r="E44" s="343"/>
      <c r="I44" s="284"/>
      <c r="J44" s="284"/>
    </row>
    <row r="45" spans="1:10" ht="51" hidden="1" customHeight="1">
      <c r="B45" s="340" t="s">
        <v>176</v>
      </c>
      <c r="C45" s="341"/>
      <c r="D45" s="341"/>
      <c r="E45" s="342"/>
      <c r="I45" s="284"/>
      <c r="J45" s="284"/>
    </row>
    <row r="46" spans="1:10">
      <c r="I46" s="284"/>
      <c r="J46" s="284"/>
    </row>
    <row r="47" spans="1:10">
      <c r="A47" s="260" t="s">
        <v>234</v>
      </c>
      <c r="B47" s="309">
        <f>+Financials!$C$6/Financials!C9</f>
        <v>0.47293195876288657</v>
      </c>
      <c r="C47" s="309">
        <f>+Financials!$C$6/Financials!D9</f>
        <v>0.58142458808618502</v>
      </c>
      <c r="D47" s="309">
        <f>+Financials!$C$6/Financials!E9</f>
        <v>0.61648119355007769</v>
      </c>
      <c r="E47" s="280" t="s">
        <v>200</v>
      </c>
      <c r="F47" s="298">
        <v>0.33333333333333298</v>
      </c>
      <c r="G47" s="282"/>
      <c r="I47" s="284"/>
      <c r="J47" s="284"/>
    </row>
    <row r="48" spans="1:10" ht="12.75" customHeight="1">
      <c r="A48" s="265" t="s">
        <v>235</v>
      </c>
      <c r="B48" s="343" t="s">
        <v>236</v>
      </c>
      <c r="C48" s="343"/>
      <c r="D48" s="343"/>
      <c r="E48" s="343"/>
    </row>
    <row r="49" spans="1:5">
      <c r="A49" s="269" t="s">
        <v>191</v>
      </c>
      <c r="B49" s="343"/>
      <c r="C49" s="343"/>
      <c r="D49" s="343"/>
      <c r="E49" s="343"/>
    </row>
    <row r="50" spans="1:5">
      <c r="A50" s="265"/>
      <c r="B50" s="343"/>
      <c r="C50" s="343"/>
      <c r="D50" s="343"/>
      <c r="E50" s="343"/>
    </row>
    <row r="51" spans="1:5" ht="51" hidden="1" customHeight="1">
      <c r="B51" s="340" t="s">
        <v>176</v>
      </c>
      <c r="C51" s="341"/>
      <c r="D51" s="341"/>
      <c r="E51" s="342"/>
    </row>
  </sheetData>
  <sheetProtection algorithmName="SHA-512" hashValue="bis18BT5Mt6yEbxMMdZ9HxlqN5RCeXBKcFRLJtllpbn/hvjcN1PJso3B++6VhkWSccpsjgM8a/xKzssYglxvXQ==" saltValue="1maD/HRpxrQVtn6SwmjuMQ==" spinCount="100000" sheet="1"/>
  <mergeCells count="18">
    <mergeCell ref="B15:E15"/>
    <mergeCell ref="A1:E1"/>
    <mergeCell ref="I1:J1"/>
    <mergeCell ref="B6:E8"/>
    <mergeCell ref="B9:E9"/>
    <mergeCell ref="B12:E14"/>
    <mergeCell ref="B51:E51"/>
    <mergeCell ref="B18:E20"/>
    <mergeCell ref="B21:E21"/>
    <mergeCell ref="B24:E26"/>
    <mergeCell ref="B27:E27"/>
    <mergeCell ref="B30:E32"/>
    <mergeCell ref="B33:E33"/>
    <mergeCell ref="B36:E38"/>
    <mergeCell ref="B39:E39"/>
    <mergeCell ref="B42:E44"/>
    <mergeCell ref="B45:E45"/>
    <mergeCell ref="B48:E50"/>
  </mergeCells>
  <conditionalFormatting sqref="B3:D3">
    <cfRule type="cellIs" dxfId="12" priority="1" stopIfTrue="1" operator="lessThan">
      <formula>0</formula>
    </cfRule>
  </conditionalFormatting>
  <conditionalFormatting sqref="B5:D5">
    <cfRule type="cellIs" dxfId="11" priority="2" stopIfTrue="1" operator="greaterThan">
      <formula>$G$5</formula>
    </cfRule>
    <cfRule type="cellIs" dxfId="10" priority="3" stopIfTrue="1" operator="lessThan">
      <formula>$F$5</formula>
    </cfRule>
  </conditionalFormatting>
  <conditionalFormatting sqref="B11:D11">
    <cfRule type="cellIs" dxfId="9" priority="10" stopIfTrue="1" operator="lessThan">
      <formula>$F$11</formula>
    </cfRule>
    <cfRule type="cellIs" dxfId="8" priority="11" stopIfTrue="1" operator="lessThan">
      <formula>1</formula>
    </cfRule>
  </conditionalFormatting>
  <conditionalFormatting sqref="B17:D17">
    <cfRule type="cellIs" dxfId="7" priority="4" stopIfTrue="1" operator="lessThan">
      <formula>$F$17</formula>
    </cfRule>
  </conditionalFormatting>
  <conditionalFormatting sqref="B23:D23">
    <cfRule type="cellIs" dxfId="6" priority="9" stopIfTrue="1" operator="lessThan">
      <formula>$F$23</formula>
    </cfRule>
  </conditionalFormatting>
  <conditionalFormatting sqref="B29:D29">
    <cfRule type="cellIs" dxfId="5" priority="8" stopIfTrue="1" operator="lessThan">
      <formula>$F$29</formula>
    </cfRule>
  </conditionalFormatting>
  <conditionalFormatting sqref="B35:D35">
    <cfRule type="cellIs" dxfId="4" priority="7" stopIfTrue="1" operator="lessThan">
      <formula>$F$35</formula>
    </cfRule>
  </conditionalFormatting>
  <conditionalFormatting sqref="B41:D41">
    <cfRule type="cellIs" dxfId="3" priority="6" stopIfTrue="1" operator="lessThan">
      <formula>$F$41</formula>
    </cfRule>
  </conditionalFormatting>
  <conditionalFormatting sqref="B47:D47">
    <cfRule type="cellIs" dxfId="2" priority="5" stopIfTrue="1" operator="greaterThan">
      <formula>$F$47</formula>
    </cfRule>
  </conditionalFormatting>
  <printOptions horizontalCentered="1"/>
  <pageMargins left="0.47" right="0.37" top="0.5" bottom="0.45" header="0.36" footer="0.28999999999999998"/>
  <pageSetup scale="85"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Normal="100" workbookViewId="0">
      <selection activeCell="Q6" sqref="Q6"/>
    </sheetView>
  </sheetViews>
  <sheetFormatPr defaultColWidth="8.85546875" defaultRowHeight="14.25"/>
  <cols>
    <col min="1" max="3" width="8.85546875" style="207"/>
    <col min="4" max="4" width="10.42578125" style="207" customWidth="1"/>
    <col min="5" max="8" width="8.85546875" style="207"/>
    <col min="9" max="9" width="9.42578125" style="207" customWidth="1"/>
    <col min="10" max="11" width="8.85546875" style="207"/>
    <col min="12" max="12" width="11" style="207" customWidth="1"/>
    <col min="13" max="14" width="8.85546875" style="207"/>
    <col min="15" max="15" width="9.42578125" style="207" customWidth="1"/>
    <col min="16" max="16384" width="8.85546875" style="207"/>
  </cols>
  <sheetData>
    <row r="1" spans="1:15" ht="24" customHeight="1" thickBot="1">
      <c r="A1" s="371" t="s">
        <v>0</v>
      </c>
      <c r="B1" s="372"/>
      <c r="C1" s="372"/>
      <c r="D1" s="372"/>
      <c r="E1" s="372"/>
      <c r="F1" s="372"/>
      <c r="G1" s="372"/>
      <c r="H1" s="206"/>
      <c r="I1" s="371" t="s">
        <v>129</v>
      </c>
      <c r="J1" s="372"/>
      <c r="K1" s="372"/>
      <c r="L1" s="372"/>
      <c r="M1" s="372"/>
      <c r="N1" s="372"/>
      <c r="O1" s="372"/>
    </row>
    <row r="2" spans="1:15" ht="15" customHeight="1">
      <c r="A2" s="358" t="s">
        <v>243</v>
      </c>
      <c r="B2" s="359"/>
      <c r="C2" s="359"/>
      <c r="D2" s="359"/>
      <c r="E2" s="359"/>
      <c r="F2" s="359"/>
      <c r="G2" s="360"/>
      <c r="H2" s="206"/>
      <c r="I2" s="358" t="s">
        <v>244</v>
      </c>
      <c r="J2" s="359"/>
      <c r="K2" s="359"/>
      <c r="L2" s="359"/>
      <c r="M2" s="359"/>
      <c r="N2" s="359"/>
      <c r="O2" s="360"/>
    </row>
    <row r="3" spans="1:15">
      <c r="A3" s="361"/>
      <c r="B3" s="362"/>
      <c r="C3" s="362"/>
      <c r="D3" s="362"/>
      <c r="E3" s="362"/>
      <c r="F3" s="362"/>
      <c r="G3" s="363"/>
      <c r="H3" s="206"/>
      <c r="I3" s="361"/>
      <c r="J3" s="362"/>
      <c r="K3" s="362"/>
      <c r="L3" s="362"/>
      <c r="M3" s="362"/>
      <c r="N3" s="362"/>
      <c r="O3" s="363"/>
    </row>
    <row r="4" spans="1:15">
      <c r="A4" s="361"/>
      <c r="B4" s="362"/>
      <c r="C4" s="362"/>
      <c r="D4" s="362"/>
      <c r="E4" s="362"/>
      <c r="F4" s="362"/>
      <c r="G4" s="363"/>
      <c r="H4" s="206"/>
      <c r="I4" s="361"/>
      <c r="J4" s="362"/>
      <c r="K4" s="362"/>
      <c r="L4" s="362"/>
      <c r="M4" s="362"/>
      <c r="N4" s="362"/>
      <c r="O4" s="363"/>
    </row>
    <row r="5" spans="1:15">
      <c r="A5" s="361"/>
      <c r="B5" s="362"/>
      <c r="C5" s="362"/>
      <c r="D5" s="362"/>
      <c r="E5" s="362"/>
      <c r="F5" s="362"/>
      <c r="G5" s="363"/>
      <c r="H5" s="206"/>
      <c r="I5" s="361"/>
      <c r="J5" s="362"/>
      <c r="K5" s="362"/>
      <c r="L5" s="362"/>
      <c r="M5" s="362"/>
      <c r="N5" s="362"/>
      <c r="O5" s="363"/>
    </row>
    <row r="6" spans="1:15">
      <c r="A6" s="361"/>
      <c r="B6" s="362"/>
      <c r="C6" s="362"/>
      <c r="D6" s="362"/>
      <c r="E6" s="362"/>
      <c r="F6" s="362"/>
      <c r="G6" s="363"/>
      <c r="H6" s="206"/>
      <c r="I6" s="361"/>
      <c r="J6" s="362"/>
      <c r="K6" s="362"/>
      <c r="L6" s="362"/>
      <c r="M6" s="362"/>
      <c r="N6" s="362"/>
      <c r="O6" s="363"/>
    </row>
    <row r="7" spans="1:15" ht="11.1" customHeight="1">
      <c r="A7" s="242"/>
      <c r="G7" s="243"/>
      <c r="H7" s="206"/>
      <c r="I7" s="242"/>
      <c r="O7" s="243"/>
    </row>
    <row r="8" spans="1:15" ht="15">
      <c r="A8" s="373" t="s">
        <v>133</v>
      </c>
      <c r="B8" s="374"/>
      <c r="C8" s="374"/>
      <c r="D8" s="374"/>
      <c r="E8" s="374"/>
      <c r="F8" s="374"/>
      <c r="G8" s="375"/>
      <c r="H8" s="206"/>
      <c r="I8" s="361" t="s">
        <v>137</v>
      </c>
      <c r="J8" s="362"/>
      <c r="K8" s="362"/>
      <c r="L8" s="362"/>
      <c r="M8" s="362"/>
      <c r="N8" s="362"/>
      <c r="O8" s="363"/>
    </row>
    <row r="9" spans="1:15" ht="15">
      <c r="A9" s="373" t="s">
        <v>135</v>
      </c>
      <c r="B9" s="374"/>
      <c r="C9" s="374"/>
      <c r="D9" s="374"/>
      <c r="E9" s="374"/>
      <c r="F9" s="374"/>
      <c r="G9" s="375"/>
      <c r="H9" s="206"/>
      <c r="I9" s="361"/>
      <c r="J9" s="362"/>
      <c r="K9" s="362"/>
      <c r="L9" s="362"/>
      <c r="M9" s="362"/>
      <c r="N9" s="362"/>
      <c r="O9" s="363"/>
    </row>
    <row r="10" spans="1:15" ht="15">
      <c r="A10" s="355" t="s">
        <v>132</v>
      </c>
      <c r="B10" s="356"/>
      <c r="C10" s="356"/>
      <c r="D10" s="356"/>
      <c r="E10" s="356"/>
      <c r="F10" s="356"/>
      <c r="G10" s="357"/>
      <c r="H10" s="206"/>
      <c r="I10" s="361"/>
      <c r="J10" s="362"/>
      <c r="K10" s="362"/>
      <c r="L10" s="362"/>
      <c r="M10" s="362"/>
      <c r="N10" s="362"/>
      <c r="O10" s="363"/>
    </row>
    <row r="11" spans="1:15" ht="15">
      <c r="A11" s="352" t="s">
        <v>131</v>
      </c>
      <c r="B11" s="353"/>
      <c r="C11" s="353"/>
      <c r="D11" s="353"/>
      <c r="E11" s="353"/>
      <c r="F11" s="353"/>
      <c r="G11" s="354"/>
      <c r="H11" s="206"/>
      <c r="I11" s="361"/>
      <c r="J11" s="362"/>
      <c r="K11" s="362"/>
      <c r="L11" s="362"/>
      <c r="M11" s="362"/>
      <c r="N11" s="362"/>
      <c r="O11" s="363"/>
    </row>
    <row r="12" spans="1:15" ht="15">
      <c r="A12" s="352" t="s">
        <v>134</v>
      </c>
      <c r="B12" s="353"/>
      <c r="C12" s="353"/>
      <c r="D12" s="353"/>
      <c r="E12" s="353"/>
      <c r="F12" s="353"/>
      <c r="G12" s="354"/>
      <c r="H12" s="206"/>
      <c r="I12" s="361"/>
      <c r="J12" s="362"/>
      <c r="K12" s="362"/>
      <c r="L12" s="362"/>
      <c r="M12" s="362"/>
      <c r="N12" s="362"/>
      <c r="O12" s="363"/>
    </row>
    <row r="13" spans="1:15" ht="15">
      <c r="A13" s="355" t="s">
        <v>136</v>
      </c>
      <c r="B13" s="356"/>
      <c r="C13" s="356"/>
      <c r="D13" s="356"/>
      <c r="E13" s="356"/>
      <c r="F13" s="356"/>
      <c r="G13" s="357"/>
      <c r="H13" s="206"/>
      <c r="I13" s="361"/>
      <c r="J13" s="362"/>
      <c r="K13" s="362"/>
      <c r="L13" s="362"/>
      <c r="M13" s="362"/>
      <c r="N13" s="362"/>
      <c r="O13" s="363"/>
    </row>
    <row r="14" spans="1:15" ht="15">
      <c r="A14" s="352" t="s">
        <v>138</v>
      </c>
      <c r="B14" s="353"/>
      <c r="C14" s="353"/>
      <c r="D14" s="353"/>
      <c r="E14" s="353"/>
      <c r="F14" s="353"/>
      <c r="G14" s="354"/>
      <c r="H14" s="206"/>
      <c r="I14" s="361"/>
      <c r="J14" s="362"/>
      <c r="K14" s="362"/>
      <c r="L14" s="362"/>
      <c r="M14" s="362"/>
      <c r="N14" s="362"/>
      <c r="O14" s="363"/>
    </row>
    <row r="15" spans="1:15">
      <c r="A15" s="364" t="s">
        <v>238</v>
      </c>
      <c r="B15" s="365"/>
      <c r="C15" s="365"/>
      <c r="D15" s="365"/>
      <c r="E15" s="365"/>
      <c r="F15" s="365"/>
      <c r="G15" s="366"/>
      <c r="H15" s="206"/>
      <c r="I15" s="361"/>
      <c r="J15" s="362"/>
      <c r="K15" s="362"/>
      <c r="L15" s="362"/>
      <c r="M15" s="362"/>
      <c r="N15" s="362"/>
      <c r="O15" s="363"/>
    </row>
    <row r="16" spans="1:15">
      <c r="A16" s="367"/>
      <c r="B16" s="365"/>
      <c r="C16" s="365"/>
      <c r="D16" s="365"/>
      <c r="E16" s="365"/>
      <c r="F16" s="365"/>
      <c r="G16" s="366"/>
      <c r="H16" s="206"/>
      <c r="I16" s="361"/>
      <c r="J16" s="362"/>
      <c r="K16" s="362"/>
      <c r="L16" s="362"/>
      <c r="M16" s="362"/>
      <c r="N16" s="362"/>
      <c r="O16" s="363"/>
    </row>
    <row r="17" spans="1:15" ht="18" customHeight="1">
      <c r="A17" s="367"/>
      <c r="B17" s="365"/>
      <c r="C17" s="365"/>
      <c r="D17" s="365"/>
      <c r="E17" s="365"/>
      <c r="F17" s="365"/>
      <c r="G17" s="366"/>
      <c r="H17" s="206"/>
      <c r="I17" s="242"/>
      <c r="O17" s="243"/>
    </row>
    <row r="18" spans="1:15" ht="48.75" customHeight="1">
      <c r="A18" s="368"/>
      <c r="B18" s="369"/>
      <c r="C18" s="369"/>
      <c r="D18" s="369"/>
      <c r="E18" s="369"/>
      <c r="F18" s="369"/>
      <c r="G18" s="370"/>
      <c r="H18" s="206"/>
      <c r="I18" s="242"/>
      <c r="O18" s="243"/>
    </row>
    <row r="19" spans="1:15" ht="15" customHeight="1">
      <c r="A19" s="349" t="s">
        <v>140</v>
      </c>
      <c r="B19" s="350"/>
      <c r="C19" s="350"/>
      <c r="D19" s="350"/>
      <c r="E19" s="350"/>
      <c r="F19" s="350"/>
      <c r="G19" s="351"/>
      <c r="H19" s="206"/>
      <c r="I19" s="242"/>
      <c r="O19" s="243"/>
    </row>
    <row r="20" spans="1:15">
      <c r="A20" s="349"/>
      <c r="B20" s="350"/>
      <c r="C20" s="350"/>
      <c r="D20" s="350"/>
      <c r="E20" s="350"/>
      <c r="F20" s="350"/>
      <c r="G20" s="351"/>
      <c r="H20" s="206"/>
      <c r="I20" s="242"/>
      <c r="O20" s="243"/>
    </row>
    <row r="21" spans="1:15" ht="21.95" customHeight="1">
      <c r="A21" s="349"/>
      <c r="B21" s="350"/>
      <c r="C21" s="350"/>
      <c r="D21" s="350"/>
      <c r="E21" s="350"/>
      <c r="F21" s="350"/>
      <c r="G21" s="351"/>
      <c r="H21" s="206"/>
      <c r="I21" s="242"/>
      <c r="O21" s="243"/>
    </row>
    <row r="22" spans="1:15" ht="15.75" thickBot="1">
      <c r="A22" s="299" t="s">
        <v>237</v>
      </c>
      <c r="B22" s="209"/>
      <c r="C22" s="209"/>
      <c r="D22" s="209"/>
      <c r="E22" s="209"/>
      <c r="F22" s="209"/>
      <c r="G22" s="210"/>
      <c r="H22" s="206"/>
      <c r="I22" s="208"/>
      <c r="J22" s="209"/>
      <c r="K22" s="209"/>
      <c r="L22" s="209"/>
      <c r="M22" s="209"/>
      <c r="N22" s="209"/>
      <c r="O22" s="210"/>
    </row>
    <row r="23" spans="1:15" ht="12.95" customHeight="1"/>
  </sheetData>
  <mergeCells count="15">
    <mergeCell ref="A1:G1"/>
    <mergeCell ref="I1:O1"/>
    <mergeCell ref="A2:G6"/>
    <mergeCell ref="A8:G8"/>
    <mergeCell ref="A9:G9"/>
    <mergeCell ref="A19:G21"/>
    <mergeCell ref="A14:G14"/>
    <mergeCell ref="A13:G13"/>
    <mergeCell ref="I2:O6"/>
    <mergeCell ref="I8:O16"/>
    <mergeCell ref="A10:G10"/>
    <mergeCell ref="A11:G11"/>
    <mergeCell ref="A12:G12"/>
    <mergeCell ref="A15:G17"/>
    <mergeCell ref="A18:G18"/>
  </mergeCells>
  <phoneticPr fontId="32" type="noConversion"/>
  <hyperlinks>
    <hyperlink ref="A22" r:id="rId1" location="year2024" display="https://www.huduser.gov/portal/datasets/fmr.html - year2024"/>
  </hyperlinks>
  <pageMargins left="0.7" right="0.7" top="0.75" bottom="0.75" header="0.3" footer="0.3"/>
  <pageSetup orientation="portrait"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
  <sheetViews>
    <sheetView showGridLines="0" tabSelected="1" view="pageBreakPreview" zoomScale="60" zoomScaleNormal="85" zoomScalePageLayoutView="85" workbookViewId="0">
      <selection activeCell="P7" sqref="P7"/>
    </sheetView>
  </sheetViews>
  <sheetFormatPr defaultColWidth="8.85546875" defaultRowHeight="15" customHeight="1"/>
  <cols>
    <col min="1" max="1" width="20.7109375" style="1" customWidth="1"/>
    <col min="2" max="2" width="16.7109375" style="1" customWidth="1"/>
    <col min="3" max="3" width="14.140625" style="1" customWidth="1"/>
    <col min="4" max="4" width="16.7109375" style="1" customWidth="1"/>
    <col min="5" max="5" width="14.28515625" style="1" customWidth="1"/>
    <col min="6" max="6" width="21.28515625" style="1" bestFit="1" customWidth="1"/>
    <col min="7" max="7" width="18.28515625" style="1" bestFit="1" customWidth="1"/>
    <col min="8" max="8" width="12.42578125" style="1" customWidth="1"/>
    <col min="9" max="256" width="8.85546875" style="1" customWidth="1"/>
  </cols>
  <sheetData>
    <row r="1" spans="1:8" ht="21" customHeight="1">
      <c r="A1" s="378" t="s">
        <v>0</v>
      </c>
      <c r="B1" s="379"/>
      <c r="C1" s="379"/>
      <c r="D1" s="379"/>
      <c r="E1" s="379"/>
      <c r="F1" s="379"/>
      <c r="G1" s="379"/>
      <c r="H1" s="380"/>
    </row>
    <row r="2" spans="1:8" ht="15" customHeight="1">
      <c r="A2" s="376" t="s">
        <v>1</v>
      </c>
      <c r="B2" s="384" t="s">
        <v>2</v>
      </c>
      <c r="C2" s="384" t="s">
        <v>3</v>
      </c>
      <c r="D2" s="376" t="s">
        <v>4</v>
      </c>
      <c r="E2" s="381" t="s">
        <v>5</v>
      </c>
      <c r="F2" s="381" t="s">
        <v>6</v>
      </c>
      <c r="G2" s="376" t="s">
        <v>7</v>
      </c>
      <c r="H2" s="376" t="s">
        <v>8</v>
      </c>
    </row>
    <row r="3" spans="1:8" ht="15" customHeight="1">
      <c r="A3" s="383"/>
      <c r="B3" s="385"/>
      <c r="C3" s="386"/>
      <c r="D3" s="383"/>
      <c r="E3" s="382"/>
      <c r="F3" s="382"/>
      <c r="G3" s="383"/>
      <c r="H3" s="377"/>
    </row>
    <row r="4" spans="1:8" ht="15" customHeight="1">
      <c r="A4" s="383"/>
      <c r="B4" s="385"/>
      <c r="C4" s="386"/>
      <c r="D4" s="383"/>
      <c r="E4" s="382"/>
      <c r="F4" s="382"/>
      <c r="G4" s="383"/>
      <c r="H4" s="377"/>
    </row>
    <row r="5" spans="1:8" ht="65.099999999999994" customHeight="1">
      <c r="A5" s="8" t="s">
        <v>124</v>
      </c>
      <c r="B5" s="235"/>
      <c r="C5" s="10">
        <v>12.5</v>
      </c>
      <c r="D5" s="9">
        <f>B5*C5</f>
        <v>0</v>
      </c>
      <c r="E5" s="235"/>
      <c r="F5" s="10">
        <f>C5</f>
        <v>12.5</v>
      </c>
      <c r="G5" s="9">
        <f>E5*F5</f>
        <v>0</v>
      </c>
      <c r="H5" s="59" t="str">
        <f t="shared" ref="H5:H10" si="0">IFERROR(G5/(D5+G5),"")</f>
        <v/>
      </c>
    </row>
    <row r="6" spans="1:8" ht="65.099999999999994" customHeight="1">
      <c r="A6" s="8" t="s">
        <v>125</v>
      </c>
      <c r="B6" s="235">
        <v>206</v>
      </c>
      <c r="C6" s="236">
        <v>1574</v>
      </c>
      <c r="D6" s="9">
        <f>B6*C6</f>
        <v>324244</v>
      </c>
      <c r="E6" s="235">
        <v>206</v>
      </c>
      <c r="F6" s="10">
        <f>C6</f>
        <v>1574</v>
      </c>
      <c r="G6" s="9">
        <f>E6*F6</f>
        <v>324244</v>
      </c>
      <c r="H6" s="59">
        <f t="shared" si="0"/>
        <v>0.5</v>
      </c>
    </row>
    <row r="7" spans="1:8" ht="65.099999999999994" customHeight="1">
      <c r="A7" s="8" t="s">
        <v>126</v>
      </c>
      <c r="B7" s="235">
        <v>243</v>
      </c>
      <c r="C7" s="236">
        <v>500</v>
      </c>
      <c r="D7" s="9">
        <f>B7*C7</f>
        <v>121500</v>
      </c>
      <c r="E7" s="235">
        <v>243</v>
      </c>
      <c r="F7" s="10">
        <f>C7</f>
        <v>500</v>
      </c>
      <c r="G7" s="9">
        <f>E7*F7</f>
        <v>121500</v>
      </c>
      <c r="H7" s="59">
        <f t="shared" si="0"/>
        <v>0.5</v>
      </c>
    </row>
    <row r="8" spans="1:8" ht="65.099999999999994" customHeight="1">
      <c r="A8" s="8" t="s">
        <v>127</v>
      </c>
      <c r="B8" s="235"/>
      <c r="C8" s="10">
        <v>3</v>
      </c>
      <c r="D8" s="9">
        <f>B8*C8</f>
        <v>0</v>
      </c>
      <c r="E8" s="235"/>
      <c r="F8" s="10">
        <f>C8</f>
        <v>3</v>
      </c>
      <c r="G8" s="9">
        <f>E8*F8</f>
        <v>0</v>
      </c>
      <c r="H8" s="59" t="str">
        <f t="shared" si="0"/>
        <v/>
      </c>
    </row>
    <row r="9" spans="1:8" ht="65.099999999999994" customHeight="1">
      <c r="A9" s="8" t="s">
        <v>128</v>
      </c>
      <c r="B9" s="235">
        <v>100</v>
      </c>
      <c r="C9" s="237">
        <v>130</v>
      </c>
      <c r="D9" s="9">
        <f>B9*C9</f>
        <v>13000</v>
      </c>
      <c r="E9" s="235">
        <v>100</v>
      </c>
      <c r="F9" s="10">
        <f>C9</f>
        <v>130</v>
      </c>
      <c r="G9" s="9">
        <f>E9*F9</f>
        <v>13000</v>
      </c>
      <c r="H9" s="59">
        <f t="shared" si="0"/>
        <v>0.5</v>
      </c>
    </row>
    <row r="10" spans="1:8" ht="32.25" customHeight="1">
      <c r="A10" s="12" t="s">
        <v>9</v>
      </c>
      <c r="B10" s="13" t="s">
        <v>10</v>
      </c>
      <c r="C10" s="14" t="s">
        <v>11</v>
      </c>
      <c r="D10" s="15">
        <f>SUM(D5:D9)</f>
        <v>458744</v>
      </c>
      <c r="E10" s="13" t="s">
        <v>10</v>
      </c>
      <c r="F10" s="14" t="s">
        <v>130</v>
      </c>
      <c r="G10" s="15">
        <f>SUM(G5:G9)</f>
        <v>458744</v>
      </c>
      <c r="H10" s="11">
        <f t="shared" si="0"/>
        <v>0.5</v>
      </c>
    </row>
  </sheetData>
  <mergeCells count="9">
    <mergeCell ref="H2:H4"/>
    <mergeCell ref="A1:H1"/>
    <mergeCell ref="F2:F4"/>
    <mergeCell ref="G2:G4"/>
    <mergeCell ref="A2:A4"/>
    <mergeCell ref="B2:B4"/>
    <mergeCell ref="C2:C4"/>
    <mergeCell ref="D2:D4"/>
    <mergeCell ref="E2:E4"/>
  </mergeCells>
  <pageMargins left="0.25" right="0.25" top="0.75" bottom="0.75" header="0.3" footer="0.3"/>
  <pageSetup scale="75" orientation="portrait" r:id="rId1"/>
  <headerFooter>
    <oddHeader>&amp;C&amp;"Calibri,Bold"&amp;22&amp;K000000EFSP PHASE 38 PROGRAM LEVEL BUDGET</oddHeader>
    <oddFooter>&amp;C&amp;"Helvetica Neue,Regular"&amp;12&amp;K000000&amp;P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0"/>
  <sheetViews>
    <sheetView showGridLines="0" view="pageLayout" topLeftCell="A10" zoomScaleNormal="100" workbookViewId="0">
      <selection activeCell="B6" sqref="B6:D6"/>
    </sheetView>
  </sheetViews>
  <sheetFormatPr defaultColWidth="8.85546875" defaultRowHeight="15" customHeight="1"/>
  <cols>
    <col min="1" max="2" width="35.7109375" style="1" customWidth="1"/>
    <col min="3" max="3" width="33.7109375" style="1" customWidth="1"/>
    <col min="4" max="4" width="44.140625" style="1" customWidth="1"/>
    <col min="5" max="5" width="23.28515625" style="1" hidden="1" customWidth="1"/>
    <col min="6" max="256" width="8.85546875" style="1" customWidth="1"/>
  </cols>
  <sheetData>
    <row r="1" spans="1:6" ht="50.1" customHeight="1">
      <c r="A1" s="387" t="s">
        <v>12</v>
      </c>
      <c r="B1" s="388"/>
      <c r="C1" s="388"/>
      <c r="D1" s="389"/>
      <c r="E1" s="213"/>
      <c r="F1" s="211"/>
    </row>
    <row r="2" spans="1:6" ht="29.1" customHeight="1">
      <c r="A2" s="390" t="s">
        <v>13</v>
      </c>
      <c r="B2" s="391"/>
      <c r="C2" s="391"/>
      <c r="D2" s="392"/>
      <c r="E2" s="211"/>
      <c r="F2" s="211"/>
    </row>
    <row r="3" spans="1:6" ht="15" customHeight="1">
      <c r="A3" s="215"/>
      <c r="B3" s="16"/>
      <c r="C3" s="16"/>
      <c r="D3" s="216"/>
      <c r="E3" s="211"/>
      <c r="F3" s="211"/>
    </row>
    <row r="4" spans="1:6" ht="15" customHeight="1">
      <c r="A4" s="217" t="s">
        <v>14</v>
      </c>
      <c r="B4" s="393" t="s">
        <v>17</v>
      </c>
      <c r="C4" s="394"/>
      <c r="D4" s="395"/>
      <c r="E4" s="212" t="s">
        <v>139</v>
      </c>
      <c r="F4" s="211"/>
    </row>
    <row r="5" spans="1:6" ht="15" customHeight="1">
      <c r="A5" s="217" t="s">
        <v>14</v>
      </c>
      <c r="B5" s="393" t="s">
        <v>18</v>
      </c>
      <c r="C5" s="394"/>
      <c r="D5" s="395"/>
      <c r="E5" s="212" t="s">
        <v>15</v>
      </c>
      <c r="F5" s="211"/>
    </row>
    <row r="6" spans="1:6" ht="15" customHeight="1">
      <c r="A6" s="217" t="s">
        <v>14</v>
      </c>
      <c r="B6" s="393" t="s">
        <v>15</v>
      </c>
      <c r="C6" s="394"/>
      <c r="D6" s="395"/>
      <c r="E6" s="212" t="s">
        <v>22</v>
      </c>
      <c r="F6" s="211"/>
    </row>
    <row r="7" spans="1:6" ht="15" customHeight="1">
      <c r="A7" s="217" t="s">
        <v>14</v>
      </c>
      <c r="B7" s="393"/>
      <c r="C7" s="394"/>
      <c r="D7" s="395"/>
      <c r="E7" s="212" t="s">
        <v>17</v>
      </c>
      <c r="F7" s="211"/>
    </row>
    <row r="8" spans="1:6" ht="15" customHeight="1">
      <c r="A8" s="215"/>
      <c r="B8" s="238"/>
      <c r="C8" s="238"/>
      <c r="D8" s="239"/>
      <c r="E8" s="212" t="s">
        <v>18</v>
      </c>
      <c r="F8" s="211"/>
    </row>
    <row r="9" spans="1:6" ht="165.95" customHeight="1">
      <c r="A9" s="218" t="s">
        <v>19</v>
      </c>
      <c r="B9" s="485" t="s">
        <v>245</v>
      </c>
      <c r="C9" s="486"/>
      <c r="D9" s="487"/>
      <c r="E9" s="211"/>
      <c r="F9" s="211"/>
    </row>
    <row r="10" spans="1:6" ht="15" customHeight="1">
      <c r="A10" s="215"/>
      <c r="B10" s="17"/>
      <c r="C10" s="17"/>
      <c r="D10" s="219"/>
      <c r="E10" s="211"/>
      <c r="F10" s="211"/>
    </row>
    <row r="11" spans="1:6" ht="15" customHeight="1">
      <c r="A11" s="220"/>
      <c r="B11" s="18"/>
      <c r="C11" s="18"/>
      <c r="D11" s="221"/>
      <c r="E11" s="211"/>
      <c r="F11" s="211"/>
    </row>
    <row r="12" spans="1:6" ht="27.95" customHeight="1">
      <c r="A12" s="222" t="s">
        <v>20</v>
      </c>
      <c r="B12" s="223" t="s">
        <v>4</v>
      </c>
      <c r="C12" s="223" t="s">
        <v>7</v>
      </c>
      <c r="D12" s="224" t="s">
        <v>21</v>
      </c>
      <c r="E12" s="211"/>
      <c r="F12" s="211"/>
    </row>
    <row r="13" spans="1:6" ht="15" customHeight="1">
      <c r="A13" s="225" t="s">
        <v>22</v>
      </c>
      <c r="B13" s="226">
        <f>'Program Level Budget'!D5</f>
        <v>0</v>
      </c>
      <c r="C13" s="227">
        <f>'Program Level Budget'!G5</f>
        <v>0</v>
      </c>
      <c r="D13" s="228">
        <f t="shared" ref="D13:D19" si="0">C13+B13</f>
        <v>0</v>
      </c>
      <c r="E13" s="211"/>
      <c r="F13" s="211"/>
    </row>
    <row r="14" spans="1:6" ht="15" customHeight="1">
      <c r="A14" s="225" t="s">
        <v>17</v>
      </c>
      <c r="B14" s="226">
        <f>'Program Level Budget'!D6</f>
        <v>324244</v>
      </c>
      <c r="C14" s="227">
        <f>'Program Level Budget'!G6</f>
        <v>324244</v>
      </c>
      <c r="D14" s="228">
        <f t="shared" si="0"/>
        <v>648488</v>
      </c>
      <c r="E14" s="211"/>
      <c r="F14" s="211"/>
    </row>
    <row r="15" spans="1:6" ht="15" customHeight="1">
      <c r="A15" s="225" t="s">
        <v>23</v>
      </c>
      <c r="B15" s="226">
        <f>'Program Level Budget'!D7</f>
        <v>121500</v>
      </c>
      <c r="C15" s="227">
        <f>'Program Level Budget'!G7</f>
        <v>121500</v>
      </c>
      <c r="D15" s="228">
        <f t="shared" si="0"/>
        <v>243000</v>
      </c>
      <c r="E15" s="211"/>
      <c r="F15" s="211"/>
    </row>
    <row r="16" spans="1:6" ht="15" customHeight="1">
      <c r="A16" s="225" t="s">
        <v>24</v>
      </c>
      <c r="B16" s="226">
        <f>'Program Level Budget'!D8</f>
        <v>0</v>
      </c>
      <c r="C16" s="227">
        <f>'Program Level Budget'!G8</f>
        <v>0</v>
      </c>
      <c r="D16" s="228">
        <f t="shared" si="0"/>
        <v>0</v>
      </c>
      <c r="E16" s="211"/>
      <c r="F16" s="211"/>
    </row>
    <row r="17" spans="1:6" ht="15" customHeight="1">
      <c r="A17" s="225" t="s">
        <v>15</v>
      </c>
      <c r="B17" s="226">
        <f>'Program Level Budget'!D9</f>
        <v>13000</v>
      </c>
      <c r="C17" s="227">
        <f>'Program Level Budget'!G9</f>
        <v>13000</v>
      </c>
      <c r="D17" s="228">
        <f t="shared" si="0"/>
        <v>26000</v>
      </c>
      <c r="E17" s="211"/>
      <c r="F17" s="211"/>
    </row>
    <row r="18" spans="1:6" ht="15" customHeight="1">
      <c r="A18" s="225" t="s">
        <v>25</v>
      </c>
      <c r="B18" s="240">
        <v>0</v>
      </c>
      <c r="C18" s="229"/>
      <c r="D18" s="228">
        <f t="shared" si="0"/>
        <v>0</v>
      </c>
      <c r="E18" s="211"/>
      <c r="F18" s="211"/>
    </row>
    <row r="19" spans="1:6" ht="15.75" customHeight="1" thickBot="1">
      <c r="A19" s="230" t="s">
        <v>26</v>
      </c>
      <c r="B19" s="241">
        <v>0</v>
      </c>
      <c r="C19" s="19">
        <v>0</v>
      </c>
      <c r="D19" s="231">
        <f t="shared" si="0"/>
        <v>0</v>
      </c>
      <c r="E19" s="211"/>
      <c r="F19" s="211"/>
    </row>
    <row r="20" spans="1:6" ht="15.75" customHeight="1" thickBot="1">
      <c r="A20" s="232" t="s">
        <v>27</v>
      </c>
      <c r="B20" s="233">
        <f>SUM(B13:B19)</f>
        <v>458744</v>
      </c>
      <c r="C20" s="233">
        <f t="shared" ref="C20:D20" si="1">SUM(C13:C19)</f>
        <v>458744</v>
      </c>
      <c r="D20" s="234">
        <f t="shared" si="1"/>
        <v>917488</v>
      </c>
      <c r="E20" s="214"/>
      <c r="F20" s="211"/>
    </row>
  </sheetData>
  <mergeCells count="7">
    <mergeCell ref="A1:D1"/>
    <mergeCell ref="A2:D2"/>
    <mergeCell ref="B9:D9"/>
    <mergeCell ref="B4:D4"/>
    <mergeCell ref="B5:D5"/>
    <mergeCell ref="B6:D6"/>
    <mergeCell ref="B7:D7"/>
  </mergeCells>
  <dataValidations count="1">
    <dataValidation type="list" allowBlank="1" showInputMessage="1" showErrorMessage="1" sqref="B4:D7">
      <formula1>"Food Served Meals,Other Food,Mass Shelter,Rent/Mortgage,Utility Assistance"</formula1>
    </dataValidation>
  </dataValidations>
  <pageMargins left="0.25" right="0.25" top="0.75" bottom="0.75" header="0.3" footer="0.3"/>
  <pageSetup scale="64" orientation="portrait" r:id="rId1"/>
  <headerFooter>
    <oddHeader>&amp;C&amp;"Calibri,Bold"&amp;18&amp;K000000EFSP PHASE 41</oddHeader>
    <oddFooter>&amp;C&amp;"Helvetica Neue,Regular"&amp;12&amp;K000000&amp;P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20"/>
  <sheetViews>
    <sheetView showGridLines="0" workbookViewId="0">
      <selection activeCell="A12" sqref="A12"/>
    </sheetView>
  </sheetViews>
  <sheetFormatPr defaultColWidth="8.85546875" defaultRowHeight="15" customHeight="1"/>
  <cols>
    <col min="1" max="1" width="53.7109375" style="1" customWidth="1"/>
    <col min="2" max="2" width="69" style="1" customWidth="1"/>
    <col min="3" max="252" width="8.85546875" style="1" customWidth="1"/>
  </cols>
  <sheetData>
    <row r="1" spans="1:2" ht="15.75" customHeight="1">
      <c r="A1" s="396" t="s">
        <v>28</v>
      </c>
      <c r="B1" s="397"/>
    </row>
    <row r="2" spans="1:2" ht="15" customHeight="1">
      <c r="A2" s="27" t="s">
        <v>29</v>
      </c>
      <c r="B2" s="21"/>
    </row>
    <row r="3" spans="1:2" ht="14.45" customHeight="1">
      <c r="A3" s="28" t="s">
        <v>46</v>
      </c>
      <c r="B3" s="22"/>
    </row>
    <row r="4" spans="1:2" ht="14.45" customHeight="1">
      <c r="A4" s="28" t="s">
        <v>30</v>
      </c>
      <c r="B4" s="22"/>
    </row>
    <row r="5" spans="1:2" ht="14.45" customHeight="1">
      <c r="A5" s="28" t="s">
        <v>31</v>
      </c>
      <c r="B5" s="22"/>
    </row>
    <row r="6" spans="1:2" ht="14.45" customHeight="1">
      <c r="A6" s="28" t="s">
        <v>32</v>
      </c>
      <c r="B6" s="22"/>
    </row>
    <row r="7" spans="1:2" ht="14.45" customHeight="1">
      <c r="A7" s="28" t="s">
        <v>33</v>
      </c>
      <c r="B7" s="20"/>
    </row>
    <row r="8" spans="1:2" ht="14.45" customHeight="1">
      <c r="A8" s="28" t="s">
        <v>34</v>
      </c>
      <c r="B8" s="22"/>
    </row>
    <row r="9" spans="1:2" ht="14.45" customHeight="1">
      <c r="A9" s="28" t="s">
        <v>35</v>
      </c>
      <c r="B9" s="22"/>
    </row>
    <row r="10" spans="1:2" ht="14.45" customHeight="1">
      <c r="A10" s="28" t="s">
        <v>36</v>
      </c>
      <c r="B10" s="22"/>
    </row>
    <row r="11" spans="1:2" ht="14.45" customHeight="1">
      <c r="A11" s="2"/>
      <c r="B11" s="23"/>
    </row>
    <row r="12" spans="1:2" ht="14.45" customHeight="1">
      <c r="A12" s="28" t="s">
        <v>37</v>
      </c>
      <c r="B12" s="24"/>
    </row>
    <row r="13" spans="1:2" ht="14.45" customHeight="1">
      <c r="A13" s="28" t="s">
        <v>38</v>
      </c>
      <c r="B13" s="22"/>
    </row>
    <row r="14" spans="1:2" ht="14.45" customHeight="1">
      <c r="A14" s="28" t="s">
        <v>39</v>
      </c>
      <c r="B14" s="22"/>
    </row>
    <row r="15" spans="1:2" ht="14.45" customHeight="1">
      <c r="A15" s="28" t="s">
        <v>40</v>
      </c>
      <c r="B15" s="22"/>
    </row>
    <row r="16" spans="1:2" ht="14.45" customHeight="1">
      <c r="A16" s="28" t="s">
        <v>41</v>
      </c>
      <c r="B16" s="22"/>
    </row>
    <row r="17" spans="1:2" ht="14.45" customHeight="1">
      <c r="A17" s="28" t="s">
        <v>42</v>
      </c>
      <c r="B17" s="22"/>
    </row>
    <row r="18" spans="1:2" ht="14.45" customHeight="1">
      <c r="A18" s="28" t="s">
        <v>35</v>
      </c>
      <c r="B18" s="25"/>
    </row>
    <row r="19" spans="1:2" ht="14.45" customHeight="1">
      <c r="A19" s="28" t="s">
        <v>43</v>
      </c>
      <c r="B19" s="22"/>
    </row>
    <row r="20" spans="1:2" ht="15.75" customHeight="1">
      <c r="A20" s="29" t="s">
        <v>44</v>
      </c>
      <c r="B20" s="26"/>
    </row>
  </sheetData>
  <sheetProtection password="FEF4" sheet="1" objects="1" scenarios="1"/>
  <mergeCells count="1">
    <mergeCell ref="A1:B1"/>
  </mergeCells>
  <conditionalFormatting sqref="B2:B10 B12:B20">
    <cfRule type="cellIs" dxfId="1" priority="1" stopIfTrue="1" operator="equal">
      <formula>0</formula>
    </cfRule>
  </conditionalFormatting>
  <pageMargins left="0.7" right="0.7" top="0.75" bottom="0.75" header="0.3" footer="0.3"/>
  <pageSetup scale="73" orientation="portrait"/>
  <headerFooter>
    <oddHeader>&amp;C&amp;"Times New Roman,Bold"&amp;16&amp;K000000Emergency Food and Shelter Program (EFSP) Phase 37</oddHeader>
    <oddFooter>&amp;R&amp;"Times New Roman,Bold"&amp;11&amp;K0000001</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66"/>
  <sheetViews>
    <sheetView showGridLines="0" topLeftCell="A38" zoomScale="75" zoomScaleNormal="75" zoomScalePageLayoutView="75" workbookViewId="0">
      <selection activeCell="E34" sqref="E34"/>
    </sheetView>
  </sheetViews>
  <sheetFormatPr defaultColWidth="8.85546875" defaultRowHeight="15" customHeight="1"/>
  <cols>
    <col min="1" max="1" width="18.85546875" style="1" customWidth="1"/>
    <col min="2" max="10" width="13.7109375" style="1" customWidth="1"/>
    <col min="11" max="11" width="13.28515625" style="1" customWidth="1"/>
    <col min="12" max="12" width="13.7109375" style="1" customWidth="1"/>
    <col min="13" max="13" width="14.28515625" style="1" customWidth="1"/>
    <col min="14" max="14" width="13.7109375" style="1" customWidth="1"/>
    <col min="15" max="15" width="14" style="51" customWidth="1"/>
    <col min="16" max="16" width="1.85546875" style="65" customWidth="1"/>
    <col min="17" max="17" width="13" style="116" customWidth="1"/>
    <col min="18" max="18" width="12.28515625" style="111" customWidth="1"/>
    <col min="19" max="52" width="8.85546875" style="111" customWidth="1"/>
    <col min="53" max="259" width="8.85546875" style="1" customWidth="1"/>
  </cols>
  <sheetData>
    <row r="1" spans="1:19" ht="19.5" customHeight="1" thickBot="1">
      <c r="A1" s="137" t="s">
        <v>45</v>
      </c>
      <c r="B1" s="482">
        <f>'Org Info'!B2</f>
        <v>0</v>
      </c>
      <c r="C1" s="482"/>
      <c r="D1" s="482"/>
      <c r="E1" s="482"/>
      <c r="F1" s="482"/>
      <c r="G1" s="482"/>
      <c r="H1" s="482"/>
      <c r="I1" s="482"/>
      <c r="J1" s="482"/>
      <c r="K1" s="83"/>
      <c r="L1" s="83"/>
      <c r="M1" s="83"/>
      <c r="N1" s="83"/>
      <c r="O1" s="83"/>
      <c r="Q1" s="65"/>
      <c r="R1" s="65"/>
      <c r="S1" s="65"/>
    </row>
    <row r="2" spans="1:19" ht="19.5" customHeight="1">
      <c r="A2" s="138" t="s">
        <v>46</v>
      </c>
      <c r="B2" s="481">
        <f>'Org Info'!B3</f>
        <v>0</v>
      </c>
      <c r="C2" s="481"/>
      <c r="D2" s="481"/>
      <c r="E2" s="481"/>
      <c r="F2" s="481"/>
      <c r="G2" s="481"/>
      <c r="H2" s="481"/>
      <c r="I2" s="481"/>
      <c r="J2" s="481"/>
      <c r="K2" s="83"/>
      <c r="L2" s="83"/>
      <c r="M2" s="83"/>
      <c r="N2" s="83"/>
      <c r="O2" s="83"/>
      <c r="Q2" s="65"/>
      <c r="R2" s="65"/>
      <c r="S2" s="65"/>
    </row>
    <row r="3" spans="1:19" ht="20.100000000000001" customHeight="1">
      <c r="A3" s="138" t="s">
        <v>47</v>
      </c>
      <c r="B3" s="483"/>
      <c r="C3" s="483"/>
      <c r="D3" s="483"/>
      <c r="E3" s="483"/>
      <c r="F3" s="483"/>
      <c r="G3" s="483"/>
      <c r="H3" s="483"/>
      <c r="I3" s="483"/>
      <c r="J3" s="483"/>
      <c r="K3" s="83"/>
      <c r="L3" s="83"/>
      <c r="M3" s="83"/>
      <c r="N3" s="83"/>
      <c r="O3" s="83"/>
      <c r="Q3" s="65"/>
      <c r="R3" s="65"/>
      <c r="S3" s="65"/>
    </row>
    <row r="4" spans="1:19" ht="20.100000000000001" customHeight="1" thickBot="1">
      <c r="A4" s="139" t="s">
        <v>48</v>
      </c>
      <c r="B4" s="484"/>
      <c r="C4" s="484"/>
      <c r="D4" s="484"/>
      <c r="E4" s="484"/>
      <c r="F4" s="484"/>
      <c r="G4" s="484"/>
      <c r="H4" s="484"/>
      <c r="I4" s="484"/>
      <c r="J4" s="484"/>
      <c r="K4" s="84"/>
      <c r="L4" s="84"/>
      <c r="M4" s="85"/>
      <c r="N4" s="32"/>
      <c r="O4" s="64"/>
      <c r="Q4" s="65"/>
      <c r="R4" s="65"/>
      <c r="S4" s="65"/>
    </row>
    <row r="5" spans="1:19" ht="15" customHeight="1">
      <c r="A5" s="474" t="s">
        <v>49</v>
      </c>
      <c r="B5" s="479" t="s">
        <v>50</v>
      </c>
      <c r="C5" s="479"/>
      <c r="D5" s="479"/>
      <c r="E5" s="479"/>
      <c r="F5" s="479"/>
      <c r="G5" s="479"/>
      <c r="H5" s="479"/>
      <c r="I5" s="479"/>
      <c r="J5" s="480"/>
      <c r="K5" s="86"/>
      <c r="L5" s="87"/>
      <c r="M5" s="88"/>
      <c r="N5" s="32"/>
      <c r="O5" s="64"/>
      <c r="Q5" s="65"/>
      <c r="R5" s="65"/>
      <c r="S5" s="65"/>
    </row>
    <row r="6" spans="1:19" ht="15.75" customHeight="1" thickBot="1">
      <c r="A6" s="473"/>
      <c r="B6" s="451"/>
      <c r="C6" s="451"/>
      <c r="D6" s="451"/>
      <c r="E6" s="451"/>
      <c r="F6" s="451"/>
      <c r="G6" s="451"/>
      <c r="H6" s="451"/>
      <c r="I6" s="451"/>
      <c r="J6" s="452"/>
      <c r="K6" s="89"/>
      <c r="L6" s="90"/>
      <c r="M6" s="91"/>
      <c r="N6" s="64"/>
      <c r="O6" s="64"/>
      <c r="Q6" s="65"/>
      <c r="R6" s="65"/>
      <c r="S6" s="65"/>
    </row>
    <row r="7" spans="1:19" ht="15" customHeight="1">
      <c r="A7" s="398" t="s">
        <v>60</v>
      </c>
      <c r="B7" s="453" t="s">
        <v>51</v>
      </c>
      <c r="C7" s="455" t="s">
        <v>52</v>
      </c>
      <c r="D7" s="457" t="s">
        <v>53</v>
      </c>
      <c r="E7" s="449" t="s">
        <v>54</v>
      </c>
      <c r="F7" s="447" t="s">
        <v>55</v>
      </c>
      <c r="G7" s="449" t="s">
        <v>56</v>
      </c>
      <c r="H7" s="447" t="s">
        <v>57</v>
      </c>
      <c r="I7" s="449" t="s">
        <v>67</v>
      </c>
      <c r="J7" s="447" t="s">
        <v>68</v>
      </c>
      <c r="K7" s="475" t="s">
        <v>58</v>
      </c>
      <c r="L7" s="477" t="s">
        <v>59</v>
      </c>
      <c r="M7" s="438" t="s">
        <v>97</v>
      </c>
      <c r="N7" s="439"/>
      <c r="O7" s="440"/>
      <c r="Q7" s="65"/>
      <c r="R7" s="65"/>
      <c r="S7" s="65"/>
    </row>
    <row r="8" spans="1:19" ht="37.5" customHeight="1" thickBot="1">
      <c r="A8" s="399"/>
      <c r="B8" s="454"/>
      <c r="C8" s="456"/>
      <c r="D8" s="458"/>
      <c r="E8" s="450"/>
      <c r="F8" s="448"/>
      <c r="G8" s="450"/>
      <c r="H8" s="448"/>
      <c r="I8" s="450"/>
      <c r="J8" s="448"/>
      <c r="K8" s="476"/>
      <c r="L8" s="478"/>
      <c r="M8" s="441"/>
      <c r="N8" s="442"/>
      <c r="O8" s="443"/>
      <c r="Q8" s="65"/>
      <c r="R8" s="65"/>
      <c r="S8" s="65"/>
    </row>
    <row r="9" spans="1:19" ht="15" customHeight="1">
      <c r="A9" s="130" t="str">
        <f>'Summary Budget'!A13</f>
        <v>Mass Shelter</v>
      </c>
      <c r="B9" s="134">
        <f>'Summary Budget'!C13</f>
        <v>0</v>
      </c>
      <c r="C9" s="37">
        <f>E9+F9+G9+H9+I9+J9</f>
        <v>0</v>
      </c>
      <c r="D9" s="37">
        <f t="shared" ref="D9:D15" si="0">B9-C9</f>
        <v>0</v>
      </c>
      <c r="E9" s="74"/>
      <c r="F9" s="74"/>
      <c r="G9" s="74"/>
      <c r="H9" s="74"/>
      <c r="I9" s="74"/>
      <c r="J9" s="75"/>
      <c r="K9" s="92" t="str">
        <f>'Program Level Budget'!H5</f>
        <v/>
      </c>
      <c r="L9" s="92" t="str">
        <f t="shared" ref="L9:L16" si="1">IFERROR(C9/(C9+C21),"")</f>
        <v/>
      </c>
      <c r="M9" s="441"/>
      <c r="N9" s="442"/>
      <c r="O9" s="443"/>
      <c r="Q9" s="65"/>
      <c r="R9" s="65"/>
      <c r="S9" s="65"/>
    </row>
    <row r="10" spans="1:19" ht="14.45" customHeight="1">
      <c r="A10" s="131" t="str">
        <f>'Summary Budget'!A14</f>
        <v>Rent/Mortgage</v>
      </c>
      <c r="B10" s="134">
        <f>'Summary Budget'!C14</f>
        <v>324244</v>
      </c>
      <c r="C10" s="37">
        <f t="shared" ref="C10:C13" si="2">E10+F10+G10+H10+I10+J10</f>
        <v>0</v>
      </c>
      <c r="D10" s="37">
        <f t="shared" si="0"/>
        <v>324244</v>
      </c>
      <c r="E10" s="74"/>
      <c r="F10" s="74"/>
      <c r="G10" s="74"/>
      <c r="H10" s="74"/>
      <c r="I10" s="74"/>
      <c r="J10" s="75"/>
      <c r="K10" s="93">
        <f>'Program Level Budget'!H6</f>
        <v>0.5</v>
      </c>
      <c r="L10" s="93" t="str">
        <f t="shared" si="1"/>
        <v/>
      </c>
      <c r="M10" s="441"/>
      <c r="N10" s="442"/>
      <c r="O10" s="443"/>
      <c r="Q10" s="65"/>
      <c r="R10" s="65"/>
      <c r="S10" s="65"/>
    </row>
    <row r="11" spans="1:19" ht="14.45" customHeight="1">
      <c r="A11" s="131" t="str">
        <f>'Summary Budget'!A15</f>
        <v>Utilities</v>
      </c>
      <c r="B11" s="134">
        <f>'Summary Budget'!C15</f>
        <v>121500</v>
      </c>
      <c r="C11" s="37">
        <f t="shared" si="2"/>
        <v>0</v>
      </c>
      <c r="D11" s="37">
        <f t="shared" si="0"/>
        <v>121500</v>
      </c>
      <c r="E11" s="74"/>
      <c r="F11" s="74"/>
      <c r="G11" s="74"/>
      <c r="H11" s="74"/>
      <c r="I11" s="74"/>
      <c r="J11" s="75"/>
      <c r="K11" s="93">
        <f>'Program Level Budget'!H7</f>
        <v>0.5</v>
      </c>
      <c r="L11" s="93" t="str">
        <f t="shared" si="1"/>
        <v/>
      </c>
      <c r="M11" s="441"/>
      <c r="N11" s="442"/>
      <c r="O11" s="443"/>
      <c r="Q11" s="65"/>
      <c r="R11" s="65"/>
      <c r="S11" s="65"/>
    </row>
    <row r="12" spans="1:19" ht="14.45" customHeight="1">
      <c r="A12" s="131" t="str">
        <f>'Summary Budget'!A16</f>
        <v>Food - Served Meals</v>
      </c>
      <c r="B12" s="134">
        <f>'Summary Budget'!C16</f>
        <v>0</v>
      </c>
      <c r="C12" s="37">
        <f t="shared" si="2"/>
        <v>0</v>
      </c>
      <c r="D12" s="37">
        <f t="shared" si="0"/>
        <v>0</v>
      </c>
      <c r="E12" s="38"/>
      <c r="F12" s="38"/>
      <c r="G12" s="38"/>
      <c r="H12" s="38"/>
      <c r="I12" s="38"/>
      <c r="J12" s="39"/>
      <c r="K12" s="93" t="str">
        <f>'Program Level Budget'!H8</f>
        <v/>
      </c>
      <c r="L12" s="93" t="str">
        <f t="shared" si="1"/>
        <v/>
      </c>
      <c r="M12" s="441"/>
      <c r="N12" s="442"/>
      <c r="O12" s="443"/>
      <c r="Q12" s="65"/>
      <c r="R12" s="65"/>
      <c r="S12" s="65"/>
    </row>
    <row r="13" spans="1:19" ht="15.75" customHeight="1" thickBot="1">
      <c r="A13" s="136" t="str">
        <f>'Summary Budget'!A17</f>
        <v>Other Food</v>
      </c>
      <c r="B13" s="135">
        <f>'Summary Budget'!C17</f>
        <v>13000</v>
      </c>
      <c r="C13" s="37">
        <f t="shared" si="2"/>
        <v>0</v>
      </c>
      <c r="D13" s="40">
        <f t="shared" si="0"/>
        <v>13000</v>
      </c>
      <c r="E13" s="41"/>
      <c r="F13" s="41"/>
      <c r="G13" s="41"/>
      <c r="H13" s="41"/>
      <c r="I13" s="41"/>
      <c r="J13" s="42"/>
      <c r="K13" s="94">
        <f>'Program Level Budget'!H9</f>
        <v>0.5</v>
      </c>
      <c r="L13" s="95" t="str">
        <f t="shared" si="1"/>
        <v/>
      </c>
      <c r="M13" s="441"/>
      <c r="N13" s="442"/>
      <c r="O13" s="443"/>
      <c r="Q13" s="65"/>
      <c r="R13" s="65"/>
      <c r="S13" s="65"/>
    </row>
    <row r="14" spans="1:19" ht="15" hidden="1" customHeight="1">
      <c r="A14" s="33" t="str">
        <f>'Summary Budget'!A18</f>
        <v>Supplies/Equipment</v>
      </c>
      <c r="B14" s="34">
        <f>'Summary Budget'!C18</f>
        <v>0</v>
      </c>
      <c r="C14" s="35">
        <f t="shared" ref="C14:C15" si="3">E14+F14+G14+H14</f>
        <v>0</v>
      </c>
      <c r="D14" s="35">
        <f t="shared" si="0"/>
        <v>0</v>
      </c>
      <c r="E14" s="35"/>
      <c r="F14" s="35"/>
      <c r="G14" s="35"/>
      <c r="H14" s="35"/>
      <c r="I14" s="36"/>
      <c r="J14" s="36"/>
      <c r="K14" s="94">
        <f>'Program Level Budget'!H10</f>
        <v>0.5</v>
      </c>
      <c r="L14" s="95" t="str">
        <f t="shared" si="1"/>
        <v/>
      </c>
      <c r="M14" s="441"/>
      <c r="N14" s="442"/>
      <c r="O14" s="443"/>
      <c r="Q14" s="65"/>
      <c r="R14" s="65"/>
      <c r="S14" s="65"/>
    </row>
    <row r="15" spans="1:19" ht="15.75" hidden="1" customHeight="1">
      <c r="A15" s="43" t="str">
        <f>'Summary Budget'!A19</f>
        <v>Administration</v>
      </c>
      <c r="B15" s="44">
        <f>'Summary Budget'!C19</f>
        <v>0</v>
      </c>
      <c r="C15" s="45">
        <f t="shared" si="3"/>
        <v>0</v>
      </c>
      <c r="D15" s="45">
        <f t="shared" si="0"/>
        <v>0</v>
      </c>
      <c r="E15" s="45"/>
      <c r="F15" s="45"/>
      <c r="G15" s="45"/>
      <c r="H15" s="45"/>
      <c r="I15" s="36"/>
      <c r="J15" s="36"/>
      <c r="K15" s="94">
        <f>'Program Level Budget'!H11</f>
        <v>0</v>
      </c>
      <c r="L15" s="95" t="str">
        <f t="shared" si="1"/>
        <v/>
      </c>
      <c r="M15" s="441"/>
      <c r="N15" s="442"/>
      <c r="O15" s="443"/>
      <c r="Q15" s="65"/>
      <c r="R15" s="65"/>
      <c r="S15" s="65"/>
    </row>
    <row r="16" spans="1:19" ht="15.75" customHeight="1" thickBot="1">
      <c r="A16" s="179" t="s">
        <v>10</v>
      </c>
      <c r="B16" s="46">
        <f t="shared" ref="B16:J16" si="4">SUM(B9:B15)</f>
        <v>458744</v>
      </c>
      <c r="C16" s="46">
        <f t="shared" si="4"/>
        <v>0</v>
      </c>
      <c r="D16" s="46">
        <f t="shared" si="4"/>
        <v>458744</v>
      </c>
      <c r="E16" s="46">
        <f t="shared" si="4"/>
        <v>0</v>
      </c>
      <c r="F16" s="46">
        <f t="shared" si="4"/>
        <v>0</v>
      </c>
      <c r="G16" s="46">
        <f t="shared" si="4"/>
        <v>0</v>
      </c>
      <c r="H16" s="46">
        <f t="shared" si="4"/>
        <v>0</v>
      </c>
      <c r="I16" s="46">
        <f t="shared" si="4"/>
        <v>0</v>
      </c>
      <c r="J16" s="47">
        <f t="shared" si="4"/>
        <v>0</v>
      </c>
      <c r="K16" s="94">
        <f>'Program Level Budget'!H10</f>
        <v>0.5</v>
      </c>
      <c r="L16" s="95" t="str">
        <f t="shared" si="1"/>
        <v/>
      </c>
      <c r="M16" s="444"/>
      <c r="N16" s="445"/>
      <c r="O16" s="446"/>
      <c r="Q16" s="65"/>
      <c r="R16" s="65"/>
      <c r="S16" s="65"/>
    </row>
    <row r="17" spans="1:259" ht="15" customHeight="1">
      <c r="A17" s="472" t="s">
        <v>49</v>
      </c>
      <c r="B17" s="451" t="s">
        <v>66</v>
      </c>
      <c r="C17" s="451"/>
      <c r="D17" s="451"/>
      <c r="E17" s="451"/>
      <c r="F17" s="451"/>
      <c r="G17" s="451"/>
      <c r="H17" s="451"/>
      <c r="I17" s="451"/>
      <c r="J17" s="452"/>
      <c r="K17" s="96"/>
      <c r="L17" s="97"/>
      <c r="M17" s="98"/>
      <c r="N17" s="32"/>
      <c r="O17" s="64"/>
      <c r="Q17" s="65"/>
      <c r="R17" s="65"/>
      <c r="S17" s="65"/>
    </row>
    <row r="18" spans="1:259" ht="15.75" customHeight="1" thickBot="1">
      <c r="A18" s="473"/>
      <c r="B18" s="451"/>
      <c r="C18" s="451"/>
      <c r="D18" s="451"/>
      <c r="E18" s="451"/>
      <c r="F18" s="451"/>
      <c r="G18" s="451"/>
      <c r="H18" s="451"/>
      <c r="I18" s="451"/>
      <c r="J18" s="452"/>
      <c r="K18" s="96"/>
      <c r="L18" s="97"/>
      <c r="M18" s="98"/>
      <c r="N18" s="32"/>
      <c r="O18" s="64"/>
      <c r="Q18" s="65"/>
      <c r="R18" s="65"/>
      <c r="S18" s="65"/>
    </row>
    <row r="19" spans="1:259" ht="15.75" customHeight="1">
      <c r="A19" s="398" t="s">
        <v>60</v>
      </c>
      <c r="B19" s="453" t="s">
        <v>51</v>
      </c>
      <c r="C19" s="455" t="s">
        <v>52</v>
      </c>
      <c r="D19" s="457" t="s">
        <v>53</v>
      </c>
      <c r="E19" s="449" t="s">
        <v>54</v>
      </c>
      <c r="F19" s="447" t="s">
        <v>55</v>
      </c>
      <c r="G19" s="449" t="s">
        <v>56</v>
      </c>
      <c r="H19" s="447" t="s">
        <v>57</v>
      </c>
      <c r="I19" s="449" t="s">
        <v>67</v>
      </c>
      <c r="J19" s="447" t="s">
        <v>68</v>
      </c>
      <c r="K19" s="97"/>
      <c r="L19" s="97"/>
      <c r="M19" s="98"/>
      <c r="N19" s="32"/>
      <c r="O19" s="64"/>
      <c r="Q19" s="65"/>
      <c r="R19" s="65"/>
      <c r="S19" s="65"/>
    </row>
    <row r="20" spans="1:259" ht="15.75" customHeight="1" thickBot="1">
      <c r="A20" s="399"/>
      <c r="B20" s="454"/>
      <c r="C20" s="456"/>
      <c r="D20" s="458"/>
      <c r="E20" s="450"/>
      <c r="F20" s="448"/>
      <c r="G20" s="450"/>
      <c r="H20" s="448"/>
      <c r="I20" s="450"/>
      <c r="J20" s="448"/>
      <c r="K20" s="96"/>
      <c r="L20" s="97"/>
      <c r="M20" s="98"/>
      <c r="N20" s="32"/>
      <c r="O20" s="64"/>
      <c r="Q20" s="65"/>
      <c r="R20" s="65"/>
      <c r="S20" s="65"/>
    </row>
    <row r="21" spans="1:259" ht="15" customHeight="1">
      <c r="A21" s="130" t="str">
        <f>'Summary Budget'!A13</f>
        <v>Mass Shelter</v>
      </c>
      <c r="B21" s="164">
        <f>'Summary Budget'!B13</f>
        <v>0</v>
      </c>
      <c r="C21" s="48">
        <f>E21+F21+G21+H21+I21+J21</f>
        <v>0</v>
      </c>
      <c r="D21" s="165">
        <f t="shared" ref="D21:D27" si="5">B21-C21</f>
        <v>0</v>
      </c>
      <c r="E21" s="172"/>
      <c r="F21" s="49"/>
      <c r="G21" s="49"/>
      <c r="H21" s="49"/>
      <c r="I21" s="49"/>
      <c r="J21" s="50"/>
      <c r="K21" s="97"/>
      <c r="L21" s="97"/>
      <c r="M21" s="98"/>
      <c r="N21" s="32"/>
      <c r="O21" s="64"/>
      <c r="Q21" s="65"/>
      <c r="R21" s="65"/>
      <c r="S21" s="65"/>
    </row>
    <row r="22" spans="1:259" ht="14.45" customHeight="1">
      <c r="A22" s="131" t="str">
        <f>'Summary Budget'!A14</f>
        <v>Rent/Mortgage</v>
      </c>
      <c r="B22" s="166">
        <f>'Summary Budget'!B14</f>
        <v>324244</v>
      </c>
      <c r="C22" s="167">
        <f t="shared" ref="C22:C27" si="6">E22+F22+G22+H22+I22+J22</f>
        <v>0</v>
      </c>
      <c r="D22" s="168">
        <f t="shared" si="5"/>
        <v>324244</v>
      </c>
      <c r="E22" s="173"/>
      <c r="F22" s="174"/>
      <c r="G22" s="174"/>
      <c r="H22" s="174"/>
      <c r="I22" s="174"/>
      <c r="J22" s="175"/>
      <c r="K22" s="97"/>
      <c r="L22" s="97"/>
      <c r="M22" s="98"/>
      <c r="N22" s="32"/>
      <c r="O22" s="64"/>
      <c r="Q22" s="65"/>
      <c r="R22" s="65"/>
      <c r="S22" s="65"/>
    </row>
    <row r="23" spans="1:259" ht="14.45" customHeight="1">
      <c r="A23" s="131" t="str">
        <f>'Summary Budget'!A15</f>
        <v>Utilities</v>
      </c>
      <c r="B23" s="166">
        <f>'Summary Budget'!B15</f>
        <v>121500</v>
      </c>
      <c r="C23" s="167">
        <f t="shared" si="6"/>
        <v>0</v>
      </c>
      <c r="D23" s="168">
        <f t="shared" si="5"/>
        <v>121500</v>
      </c>
      <c r="E23" s="173"/>
      <c r="F23" s="174"/>
      <c r="G23" s="174"/>
      <c r="H23" s="174"/>
      <c r="I23" s="174"/>
      <c r="J23" s="175"/>
      <c r="K23" s="97"/>
      <c r="L23" s="97"/>
      <c r="M23" s="98"/>
      <c r="N23" s="32"/>
      <c r="O23" s="64"/>
      <c r="Q23" s="65"/>
      <c r="R23" s="65"/>
      <c r="S23" s="65"/>
    </row>
    <row r="24" spans="1:259" ht="14.45" customHeight="1">
      <c r="A24" s="131" t="str">
        <f>'Summary Budget'!A16</f>
        <v>Food - Served Meals</v>
      </c>
      <c r="B24" s="166">
        <f>'Summary Budget'!B16</f>
        <v>0</v>
      </c>
      <c r="C24" s="167">
        <f t="shared" si="6"/>
        <v>0</v>
      </c>
      <c r="D24" s="168">
        <f t="shared" si="5"/>
        <v>0</v>
      </c>
      <c r="E24" s="173"/>
      <c r="F24" s="174"/>
      <c r="G24" s="174"/>
      <c r="H24" s="174"/>
      <c r="I24" s="174"/>
      <c r="J24" s="175"/>
      <c r="K24" s="97"/>
      <c r="L24" s="97"/>
      <c r="M24" s="98"/>
      <c r="N24" s="32"/>
      <c r="O24" s="64"/>
      <c r="Q24" s="65"/>
      <c r="R24" s="65"/>
      <c r="S24" s="65"/>
    </row>
    <row r="25" spans="1:259" ht="14.45" customHeight="1">
      <c r="A25" s="131" t="str">
        <f>'Summary Budget'!A17</f>
        <v>Other Food</v>
      </c>
      <c r="B25" s="166">
        <f>'Summary Budget'!B17</f>
        <v>13000</v>
      </c>
      <c r="C25" s="167">
        <f t="shared" si="6"/>
        <v>0</v>
      </c>
      <c r="D25" s="168">
        <f t="shared" si="5"/>
        <v>13000</v>
      </c>
      <c r="E25" s="173"/>
      <c r="F25" s="174"/>
      <c r="G25" s="174"/>
      <c r="H25" s="174"/>
      <c r="I25" s="174"/>
      <c r="J25" s="175"/>
      <c r="K25" s="97"/>
      <c r="L25" s="97"/>
      <c r="M25" s="98"/>
      <c r="N25" s="32"/>
      <c r="O25" s="64"/>
      <c r="Q25" s="65"/>
      <c r="R25" s="65"/>
      <c r="S25" s="65"/>
    </row>
    <row r="26" spans="1:259" ht="14.45" customHeight="1">
      <c r="A26" s="132" t="str">
        <f>'Summary Budget'!A18</f>
        <v>Supplies/Equipment</v>
      </c>
      <c r="B26" s="166">
        <f>'Summary Budget'!B18</f>
        <v>0</v>
      </c>
      <c r="C26" s="167">
        <f t="shared" si="6"/>
        <v>0</v>
      </c>
      <c r="D26" s="168">
        <f t="shared" si="5"/>
        <v>0</v>
      </c>
      <c r="E26" s="173"/>
      <c r="F26" s="174"/>
      <c r="G26" s="174"/>
      <c r="H26" s="174"/>
      <c r="I26" s="174"/>
      <c r="J26" s="175"/>
      <c r="K26" s="97"/>
      <c r="L26" s="97"/>
      <c r="M26" s="98"/>
      <c r="N26" s="32"/>
      <c r="O26" s="64"/>
      <c r="Q26" s="65"/>
      <c r="R26" s="65"/>
      <c r="S26" s="65"/>
    </row>
    <row r="27" spans="1:259" ht="15.75" customHeight="1" thickBot="1">
      <c r="A27" s="133" t="s">
        <v>26</v>
      </c>
      <c r="B27" s="169">
        <f>'Summary Budget'!B19</f>
        <v>0</v>
      </c>
      <c r="C27" s="170">
        <f t="shared" si="6"/>
        <v>0</v>
      </c>
      <c r="D27" s="171">
        <f t="shared" si="5"/>
        <v>0</v>
      </c>
      <c r="E27" s="176"/>
      <c r="F27" s="177"/>
      <c r="G27" s="177"/>
      <c r="H27" s="177"/>
      <c r="I27" s="177"/>
      <c r="J27" s="178"/>
      <c r="K27" s="97"/>
      <c r="L27" s="97"/>
      <c r="M27" s="98"/>
      <c r="N27" s="32"/>
      <c r="O27" s="64"/>
      <c r="Q27" s="65"/>
      <c r="R27" s="65"/>
      <c r="S27" s="65"/>
      <c r="IX27"/>
      <c r="IY27"/>
    </row>
    <row r="28" spans="1:259" ht="15.75" customHeight="1" thickBot="1">
      <c r="A28" s="180" t="s">
        <v>10</v>
      </c>
      <c r="B28" s="57">
        <f t="shared" ref="B28:J28" si="7">SUM(B21:B27)</f>
        <v>458744</v>
      </c>
      <c r="C28" s="57">
        <f t="shared" si="7"/>
        <v>0</v>
      </c>
      <c r="D28" s="57">
        <f t="shared" si="7"/>
        <v>458744</v>
      </c>
      <c r="E28" s="57">
        <f t="shared" si="7"/>
        <v>0</v>
      </c>
      <c r="F28" s="57">
        <f t="shared" si="7"/>
        <v>0</v>
      </c>
      <c r="G28" s="57">
        <f t="shared" si="7"/>
        <v>0</v>
      </c>
      <c r="H28" s="57">
        <f t="shared" si="7"/>
        <v>0</v>
      </c>
      <c r="I28" s="57">
        <f t="shared" si="7"/>
        <v>0</v>
      </c>
      <c r="J28" s="58">
        <f t="shared" si="7"/>
        <v>0</v>
      </c>
      <c r="K28" s="30"/>
      <c r="L28" s="30"/>
      <c r="M28" s="31"/>
      <c r="N28" s="32"/>
      <c r="O28" s="64"/>
      <c r="Q28" s="65"/>
      <c r="R28" s="65"/>
      <c r="S28" s="65"/>
      <c r="IX28"/>
      <c r="IY28"/>
    </row>
    <row r="29" spans="1:259" s="63" customFormat="1" ht="14.25" customHeight="1" thickBot="1">
      <c r="A29" s="60"/>
      <c r="B29" s="61"/>
      <c r="C29" s="61"/>
      <c r="D29" s="61"/>
      <c r="E29" s="61"/>
      <c r="F29" s="61"/>
      <c r="G29" s="61"/>
      <c r="H29" s="61"/>
      <c r="I29" s="61"/>
      <c r="J29" s="61"/>
      <c r="K29" s="67"/>
      <c r="L29" s="67"/>
      <c r="M29" s="68"/>
      <c r="N29" s="64"/>
      <c r="O29" s="64"/>
      <c r="P29" s="65"/>
      <c r="Q29" s="65"/>
      <c r="R29" s="65"/>
      <c r="S29" s="65"/>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c r="IW29" s="62"/>
    </row>
    <row r="30" spans="1:259" ht="88.35" customHeight="1" thickBot="1">
      <c r="A30" s="126" t="s">
        <v>70</v>
      </c>
      <c r="B30" s="125" t="s">
        <v>76</v>
      </c>
      <c r="C30" s="125" t="s">
        <v>75</v>
      </c>
      <c r="D30" s="125" t="s">
        <v>74</v>
      </c>
      <c r="E30" s="70" t="s">
        <v>77</v>
      </c>
      <c r="F30" s="71" t="s">
        <v>78</v>
      </c>
      <c r="G30" s="70" t="s">
        <v>79</v>
      </c>
      <c r="H30" s="71" t="s">
        <v>80</v>
      </c>
      <c r="I30" s="70" t="s">
        <v>81</v>
      </c>
      <c r="J30" s="80" t="s">
        <v>82</v>
      </c>
      <c r="K30" s="435" t="s">
        <v>123</v>
      </c>
      <c r="L30" s="436"/>
      <c r="M30" s="436"/>
      <c r="N30" s="436"/>
      <c r="O30" s="437"/>
      <c r="P30" s="115"/>
      <c r="Q30" s="65"/>
      <c r="R30" s="65"/>
      <c r="S30" s="65"/>
      <c r="IX30"/>
      <c r="IY30"/>
    </row>
    <row r="31" spans="1:259" ht="30.75" thickBot="1">
      <c r="A31" s="128" t="s">
        <v>117</v>
      </c>
      <c r="B31" s="55">
        <f>'Program Level Budget'!E5</f>
        <v>0</v>
      </c>
      <c r="C31" s="147">
        <f>SUM(E31:J31)</f>
        <v>0</v>
      </c>
      <c r="D31" s="148">
        <f>IFERROR(C31/B31, 0)</f>
        <v>0</v>
      </c>
      <c r="E31" s="154">
        <f>E9/'Program Level Budget'!$F$5</f>
        <v>0</v>
      </c>
      <c r="F31" s="155">
        <f>F9/'Program Level Budget'!$F$5</f>
        <v>0</v>
      </c>
      <c r="G31" s="155">
        <f>G9/'Program Level Budget'!$F$5</f>
        <v>0</v>
      </c>
      <c r="H31" s="155">
        <f>H9/'Program Level Budget'!$F$5</f>
        <v>0</v>
      </c>
      <c r="I31" s="155">
        <f>I9/'Program Level Budget'!$F$5</f>
        <v>0</v>
      </c>
      <c r="J31" s="156">
        <f>J9/'Program Level Budget'!$F$5</f>
        <v>0</v>
      </c>
      <c r="K31" s="81"/>
      <c r="L31" s="81"/>
      <c r="M31" s="81"/>
      <c r="N31" s="81"/>
      <c r="O31" s="81"/>
      <c r="P31" s="115"/>
      <c r="Q31" s="65"/>
      <c r="R31" s="65"/>
      <c r="S31" s="65"/>
      <c r="IX31"/>
      <c r="IY31"/>
    </row>
    <row r="32" spans="1:259" ht="30">
      <c r="A32" s="129" t="s">
        <v>118</v>
      </c>
      <c r="B32" s="146">
        <f>'Program Level Budget'!E6</f>
        <v>206</v>
      </c>
      <c r="C32" s="149">
        <f t="shared" ref="C32:C35" si="8">SUM(E32:J32)</f>
        <v>0</v>
      </c>
      <c r="D32" s="150">
        <f t="shared" ref="D32:D35" si="9">IFERROR(C32/B32, 0)</f>
        <v>0</v>
      </c>
      <c r="E32" s="157"/>
      <c r="F32" s="158"/>
      <c r="G32" s="158"/>
      <c r="H32" s="158"/>
      <c r="I32" s="158"/>
      <c r="J32" s="159"/>
      <c r="K32" s="400" t="s">
        <v>122</v>
      </c>
      <c r="L32" s="401"/>
      <c r="M32" s="401"/>
      <c r="N32" s="401"/>
      <c r="O32" s="402"/>
      <c r="P32" s="115"/>
      <c r="Q32" s="65"/>
      <c r="R32" s="65"/>
      <c r="S32" s="65"/>
      <c r="IX32"/>
      <c r="IY32"/>
    </row>
    <row r="33" spans="1:259" ht="30.75" thickBot="1">
      <c r="A33" s="129" t="s">
        <v>119</v>
      </c>
      <c r="B33" s="146">
        <f>'Program Level Budget'!E7</f>
        <v>243</v>
      </c>
      <c r="C33" s="149">
        <f t="shared" si="8"/>
        <v>0</v>
      </c>
      <c r="D33" s="150">
        <f t="shared" si="9"/>
        <v>0</v>
      </c>
      <c r="E33" s="157"/>
      <c r="F33" s="158"/>
      <c r="G33" s="158"/>
      <c r="H33" s="158"/>
      <c r="I33" s="158"/>
      <c r="J33" s="159"/>
      <c r="K33" s="403"/>
      <c r="L33" s="404"/>
      <c r="M33" s="404"/>
      <c r="N33" s="404"/>
      <c r="O33" s="405"/>
      <c r="P33" s="115"/>
      <c r="Q33" s="65"/>
      <c r="R33" s="65"/>
      <c r="S33" s="65"/>
      <c r="IX33"/>
      <c r="IY33"/>
    </row>
    <row r="34" spans="1:259" ht="45">
      <c r="A34" s="129" t="s">
        <v>120</v>
      </c>
      <c r="B34" s="146">
        <f>'Program Level Budget'!E8</f>
        <v>0</v>
      </c>
      <c r="C34" s="149">
        <f t="shared" si="8"/>
        <v>0</v>
      </c>
      <c r="D34" s="150">
        <f t="shared" si="9"/>
        <v>0</v>
      </c>
      <c r="E34" s="160">
        <f>E12/'Program Level Budget'!$F$8</f>
        <v>0</v>
      </c>
      <c r="F34" s="161">
        <f>F12/'Program Level Budget'!$F$8</f>
        <v>0</v>
      </c>
      <c r="G34" s="161">
        <f>G12/'Program Level Budget'!$F$8</f>
        <v>0</v>
      </c>
      <c r="H34" s="161">
        <f>H12/'Program Level Budget'!$F$8</f>
        <v>0</v>
      </c>
      <c r="I34" s="161">
        <f>I12/'Program Level Budget'!$F$8</f>
        <v>0</v>
      </c>
      <c r="J34" s="162">
        <f>J12/'Program Level Budget'!$F$8</f>
        <v>0</v>
      </c>
      <c r="K34" s="99"/>
      <c r="L34" s="99"/>
      <c r="M34" s="99"/>
      <c r="N34" s="99"/>
      <c r="O34" s="64"/>
      <c r="P34" s="115"/>
      <c r="Q34" s="65"/>
      <c r="R34" s="65"/>
      <c r="S34" s="65"/>
      <c r="IX34"/>
      <c r="IY34"/>
    </row>
    <row r="35" spans="1:259" ht="30.75" thickBot="1">
      <c r="A35" s="199" t="s">
        <v>121</v>
      </c>
      <c r="B35" s="151">
        <f>'Program Level Budget'!E9</f>
        <v>100</v>
      </c>
      <c r="C35" s="152">
        <f t="shared" si="8"/>
        <v>0</v>
      </c>
      <c r="D35" s="153">
        <f t="shared" si="9"/>
        <v>0</v>
      </c>
      <c r="E35" s="163"/>
      <c r="F35" s="143"/>
      <c r="G35" s="143"/>
      <c r="H35" s="143"/>
      <c r="I35" s="143"/>
      <c r="J35" s="144"/>
      <c r="K35" s="99"/>
      <c r="L35" s="99"/>
      <c r="M35" s="99"/>
      <c r="N35" s="99"/>
      <c r="O35" s="64"/>
      <c r="P35" s="115"/>
      <c r="Q35" s="65"/>
      <c r="R35" s="65"/>
      <c r="S35" s="65"/>
      <c r="IX35"/>
      <c r="IY35"/>
    </row>
    <row r="36" spans="1:259" ht="9.6" customHeight="1" thickBot="1">
      <c r="A36" s="100"/>
      <c r="B36" s="69"/>
      <c r="C36" s="69"/>
      <c r="D36" s="69"/>
      <c r="E36" s="69"/>
      <c r="F36" s="69"/>
      <c r="G36" s="69"/>
      <c r="H36" s="69"/>
      <c r="I36" s="69"/>
      <c r="J36" s="69"/>
      <c r="K36" s="69"/>
      <c r="L36" s="69"/>
      <c r="M36" s="69"/>
      <c r="N36" s="69"/>
      <c r="O36" s="69"/>
      <c r="P36" s="115"/>
      <c r="Q36" s="65"/>
      <c r="R36" s="65"/>
      <c r="S36" s="65"/>
      <c r="IX36"/>
      <c r="IY36"/>
    </row>
    <row r="37" spans="1:259" ht="86.85" customHeight="1" thickBot="1">
      <c r="A37" s="127" t="s">
        <v>70</v>
      </c>
      <c r="B37" s="145" t="s">
        <v>83</v>
      </c>
      <c r="C37" s="200" t="s">
        <v>84</v>
      </c>
      <c r="D37" s="204" t="s">
        <v>85</v>
      </c>
      <c r="E37" s="205" t="s">
        <v>86</v>
      </c>
      <c r="F37" s="202" t="s">
        <v>87</v>
      </c>
      <c r="G37" s="203" t="s">
        <v>88</v>
      </c>
      <c r="H37" s="204" t="s">
        <v>89</v>
      </c>
      <c r="I37" s="205" t="s">
        <v>90</v>
      </c>
      <c r="J37" s="202" t="s">
        <v>91</v>
      </c>
      <c r="K37" s="203" t="s">
        <v>92</v>
      </c>
      <c r="L37" s="204" t="s">
        <v>93</v>
      </c>
      <c r="M37" s="205" t="s">
        <v>94</v>
      </c>
      <c r="N37" s="201" t="s">
        <v>95</v>
      </c>
      <c r="O37" s="142" t="s">
        <v>96</v>
      </c>
      <c r="P37" s="115"/>
      <c r="Q37" s="65"/>
      <c r="R37" s="65"/>
      <c r="S37" s="65"/>
      <c r="IX37"/>
      <c r="IY37"/>
    </row>
    <row r="38" spans="1:259">
      <c r="A38" s="53" t="s">
        <v>22</v>
      </c>
      <c r="B38" s="55">
        <f>D38+F38+H38+J38+L38+N38</f>
        <v>0</v>
      </c>
      <c r="C38" s="56">
        <f>E38+G38+I38+K38+M38+O38</f>
        <v>0</v>
      </c>
      <c r="D38" s="140"/>
      <c r="E38" s="141"/>
      <c r="F38" s="76"/>
      <c r="G38" s="76"/>
      <c r="H38" s="76"/>
      <c r="I38" s="76"/>
      <c r="J38" s="76"/>
      <c r="K38" s="76"/>
      <c r="L38" s="76"/>
      <c r="M38" s="77"/>
      <c r="N38" s="78"/>
      <c r="O38" s="79"/>
      <c r="P38" s="116"/>
      <c r="Q38" s="111"/>
      <c r="IY38"/>
    </row>
    <row r="39" spans="1:259" ht="15" customHeight="1">
      <c r="A39" s="54" t="s">
        <v>17</v>
      </c>
      <c r="B39" s="184">
        <f t="shared" ref="B39:B41" si="10">D39+F39+H39+J39+L39+N39</f>
        <v>0</v>
      </c>
      <c r="C39" s="185">
        <f t="shared" ref="C39:C41" si="11">E39+G39+I39+K39+M39+O39</f>
        <v>0</v>
      </c>
      <c r="D39" s="188"/>
      <c r="E39" s="189"/>
      <c r="F39" s="189"/>
      <c r="G39" s="189"/>
      <c r="H39" s="189"/>
      <c r="I39" s="189"/>
      <c r="J39" s="189"/>
      <c r="K39" s="189"/>
      <c r="L39" s="190"/>
      <c r="M39" s="191"/>
      <c r="N39" s="192"/>
      <c r="O39" s="193"/>
      <c r="P39" s="116"/>
      <c r="Q39" s="111"/>
      <c r="IY39"/>
    </row>
    <row r="40" spans="1:259" ht="14.45" customHeight="1">
      <c r="A40" s="54" t="s">
        <v>18</v>
      </c>
      <c r="B40" s="184">
        <f t="shared" si="10"/>
        <v>0</v>
      </c>
      <c r="C40" s="185">
        <f t="shared" si="11"/>
        <v>0</v>
      </c>
      <c r="D40" s="188"/>
      <c r="E40" s="189"/>
      <c r="F40" s="189"/>
      <c r="G40" s="189"/>
      <c r="H40" s="189"/>
      <c r="I40" s="189"/>
      <c r="J40" s="189"/>
      <c r="K40" s="189"/>
      <c r="L40" s="190"/>
      <c r="M40" s="191"/>
      <c r="N40" s="192"/>
      <c r="O40" s="193"/>
      <c r="P40" s="116"/>
      <c r="Q40" s="111"/>
      <c r="IY40"/>
    </row>
    <row r="41" spans="1:259" ht="14.45" customHeight="1" thickBot="1">
      <c r="A41" s="54" t="s">
        <v>16</v>
      </c>
      <c r="B41" s="186">
        <f t="shared" si="10"/>
        <v>0</v>
      </c>
      <c r="C41" s="187">
        <f t="shared" si="11"/>
        <v>0</v>
      </c>
      <c r="D41" s="194"/>
      <c r="E41" s="195"/>
      <c r="F41" s="196"/>
      <c r="G41" s="196"/>
      <c r="H41" s="196"/>
      <c r="I41" s="196"/>
      <c r="J41" s="196"/>
      <c r="K41" s="196"/>
      <c r="L41" s="197"/>
      <c r="M41" s="198"/>
      <c r="N41" s="143"/>
      <c r="O41" s="144"/>
      <c r="P41" s="116"/>
      <c r="Q41" s="111"/>
      <c r="IY41"/>
    </row>
    <row r="42" spans="1:259" ht="14.45" customHeight="1" thickBot="1">
      <c r="A42" s="181" t="s">
        <v>61</v>
      </c>
      <c r="B42" s="182">
        <f t="shared" ref="B42:O42" si="12">SUM(B38:B41)</f>
        <v>0</v>
      </c>
      <c r="C42" s="182">
        <f t="shared" si="12"/>
        <v>0</v>
      </c>
      <c r="D42" s="183">
        <f t="shared" si="12"/>
        <v>0</v>
      </c>
      <c r="E42" s="183">
        <f t="shared" si="12"/>
        <v>0</v>
      </c>
      <c r="F42" s="183">
        <f t="shared" si="12"/>
        <v>0</v>
      </c>
      <c r="G42" s="183">
        <f t="shared" si="12"/>
        <v>0</v>
      </c>
      <c r="H42" s="183">
        <f t="shared" si="12"/>
        <v>0</v>
      </c>
      <c r="I42" s="183">
        <f t="shared" si="12"/>
        <v>0</v>
      </c>
      <c r="J42" s="183">
        <f t="shared" si="12"/>
        <v>0</v>
      </c>
      <c r="K42" s="183">
        <f t="shared" si="12"/>
        <v>0</v>
      </c>
      <c r="L42" s="183">
        <f t="shared" si="12"/>
        <v>0</v>
      </c>
      <c r="M42" s="183">
        <f t="shared" si="12"/>
        <v>0</v>
      </c>
      <c r="N42" s="183">
        <f t="shared" si="12"/>
        <v>0</v>
      </c>
      <c r="O42" s="183">
        <f t="shared" si="12"/>
        <v>0</v>
      </c>
    </row>
    <row r="43" spans="1:259" ht="21" customHeight="1" thickBot="1">
      <c r="A43" s="118"/>
      <c r="B43" s="123"/>
      <c r="C43" s="123"/>
      <c r="D43" s="123"/>
      <c r="E43" s="123"/>
      <c r="F43" s="123"/>
      <c r="G43" s="123"/>
      <c r="H43" s="123"/>
      <c r="I43" s="123"/>
      <c r="J43" s="123"/>
      <c r="K43" s="69"/>
      <c r="L43" s="69"/>
      <c r="M43" s="69"/>
      <c r="N43" s="69"/>
      <c r="O43" s="119"/>
    </row>
    <row r="44" spans="1:259" ht="23.25" customHeight="1" thickBot="1">
      <c r="A44" s="428" t="s">
        <v>106</v>
      </c>
      <c r="B44" s="429"/>
      <c r="C44" s="429"/>
      <c r="D44" s="429"/>
      <c r="E44" s="429"/>
      <c r="F44" s="429"/>
      <c r="G44" s="429"/>
      <c r="H44" s="429"/>
      <c r="I44" s="429"/>
      <c r="J44" s="430"/>
      <c r="K44" s="422" t="s">
        <v>116</v>
      </c>
      <c r="L44" s="423"/>
      <c r="M44" s="423"/>
      <c r="N44" s="423"/>
      <c r="O44" s="424"/>
      <c r="P44" s="66"/>
      <c r="Q44" s="66"/>
      <c r="R44" s="66"/>
      <c r="S44" s="66"/>
      <c r="IX44"/>
      <c r="IY44"/>
    </row>
    <row r="45" spans="1:259" ht="28.35" customHeight="1" thickBot="1">
      <c r="A45" s="431" t="s">
        <v>101</v>
      </c>
      <c r="B45" s="432"/>
      <c r="C45" s="460" t="s">
        <v>109</v>
      </c>
      <c r="D45" s="461"/>
      <c r="E45" s="102" t="s">
        <v>110</v>
      </c>
      <c r="F45" s="101" t="s">
        <v>111</v>
      </c>
      <c r="G45" s="102" t="s">
        <v>112</v>
      </c>
      <c r="H45" s="101" t="s">
        <v>113</v>
      </c>
      <c r="I45" s="102" t="s">
        <v>114</v>
      </c>
      <c r="J45" s="103" t="s">
        <v>115</v>
      </c>
      <c r="K45" s="425"/>
      <c r="L45" s="426"/>
      <c r="M45" s="426"/>
      <c r="N45" s="426"/>
      <c r="O45" s="427"/>
      <c r="P45" s="113"/>
      <c r="Q45" s="65"/>
      <c r="R45" s="65"/>
      <c r="S45" s="114"/>
      <c r="IX45"/>
      <c r="IY45"/>
    </row>
    <row r="46" spans="1:259">
      <c r="A46" s="433" t="s">
        <v>105</v>
      </c>
      <c r="B46" s="434"/>
      <c r="C46" s="462">
        <f>E46+F46+G46+H46+I46+J46</f>
        <v>0</v>
      </c>
      <c r="D46" s="463"/>
      <c r="E46" s="107"/>
      <c r="F46" s="49"/>
      <c r="G46" s="49"/>
      <c r="H46" s="49"/>
      <c r="I46" s="49"/>
      <c r="J46" s="50"/>
      <c r="K46" s="69"/>
      <c r="L46" s="69"/>
      <c r="M46" s="69"/>
      <c r="N46" s="69"/>
      <c r="O46" s="119"/>
      <c r="P46" s="113"/>
      <c r="Q46" s="65"/>
      <c r="R46" s="65"/>
      <c r="S46" s="114"/>
      <c r="IX46"/>
      <c r="IY46"/>
    </row>
    <row r="47" spans="1:259">
      <c r="A47" s="416" t="s">
        <v>98</v>
      </c>
      <c r="B47" s="417"/>
      <c r="C47" s="412">
        <f t="shared" ref="C47:C50" si="13">E47+F47+G47+H47+I47+J47</f>
        <v>0</v>
      </c>
      <c r="D47" s="413"/>
      <c r="E47" s="108"/>
      <c r="F47" s="38"/>
      <c r="G47" s="38"/>
      <c r="H47" s="38"/>
      <c r="I47" s="38"/>
      <c r="J47" s="39"/>
      <c r="K47" s="69"/>
      <c r="L47" s="69"/>
      <c r="M47" s="69"/>
      <c r="N47" s="69"/>
      <c r="O47" s="119"/>
      <c r="P47" s="113"/>
      <c r="Q47" s="65"/>
      <c r="R47" s="65"/>
      <c r="S47" s="114"/>
      <c r="IX47"/>
      <c r="IY47"/>
    </row>
    <row r="48" spans="1:259">
      <c r="A48" s="416" t="s">
        <v>99</v>
      </c>
      <c r="B48" s="417"/>
      <c r="C48" s="412">
        <f t="shared" si="13"/>
        <v>0</v>
      </c>
      <c r="D48" s="413"/>
      <c r="E48" s="108"/>
      <c r="F48" s="38"/>
      <c r="G48" s="38"/>
      <c r="H48" s="38"/>
      <c r="I48" s="38"/>
      <c r="J48" s="39"/>
      <c r="K48" s="69"/>
      <c r="L48" s="69"/>
      <c r="M48" s="69"/>
      <c r="N48" s="69"/>
      <c r="O48" s="119"/>
      <c r="P48" s="113"/>
      <c r="Q48" s="65"/>
      <c r="R48" s="65"/>
      <c r="S48" s="114"/>
      <c r="IX48"/>
      <c r="IY48"/>
    </row>
    <row r="49" spans="1:259">
      <c r="A49" s="418" t="s">
        <v>102</v>
      </c>
      <c r="B49" s="419"/>
      <c r="C49" s="412">
        <f t="shared" si="13"/>
        <v>0</v>
      </c>
      <c r="D49" s="413"/>
      <c r="E49" s="108"/>
      <c r="F49" s="38"/>
      <c r="G49" s="38"/>
      <c r="H49" s="38"/>
      <c r="I49" s="38"/>
      <c r="J49" s="39"/>
      <c r="K49" s="69"/>
      <c r="L49" s="69"/>
      <c r="M49" s="69"/>
      <c r="N49" s="69"/>
      <c r="O49" s="119"/>
      <c r="P49" s="113"/>
      <c r="Q49" s="65"/>
      <c r="R49" s="65"/>
      <c r="S49" s="114"/>
      <c r="IX49"/>
      <c r="IY49"/>
    </row>
    <row r="50" spans="1:259" ht="15.75" thickBot="1">
      <c r="A50" s="420" t="s">
        <v>100</v>
      </c>
      <c r="B50" s="421"/>
      <c r="C50" s="414">
        <f t="shared" si="13"/>
        <v>0</v>
      </c>
      <c r="D50" s="415"/>
      <c r="E50" s="109"/>
      <c r="F50" s="41"/>
      <c r="G50" s="41"/>
      <c r="H50" s="41"/>
      <c r="I50" s="41"/>
      <c r="J50" s="42"/>
      <c r="K50" s="406" t="s">
        <v>108</v>
      </c>
      <c r="L50" s="407"/>
      <c r="M50" s="407"/>
      <c r="N50" s="407"/>
      <c r="O50" s="408"/>
      <c r="P50" s="113"/>
      <c r="Q50" s="65"/>
      <c r="R50" s="65"/>
      <c r="S50" s="114"/>
      <c r="IX50"/>
      <c r="IY50"/>
    </row>
    <row r="51" spans="1:259" ht="15.75" thickBot="1">
      <c r="A51" s="409" t="s">
        <v>103</v>
      </c>
      <c r="B51" s="410"/>
      <c r="C51" s="411">
        <f>SUM(C46:D50)</f>
        <v>0</v>
      </c>
      <c r="D51" s="411"/>
      <c r="E51" s="110">
        <f>SUM(E46:E50)</f>
        <v>0</v>
      </c>
      <c r="F51" s="110">
        <f t="shared" ref="F51:J51" si="14">SUM(F46:F50)</f>
        <v>0</v>
      </c>
      <c r="G51" s="110">
        <f t="shared" si="14"/>
        <v>0</v>
      </c>
      <c r="H51" s="110">
        <f t="shared" si="14"/>
        <v>0</v>
      </c>
      <c r="I51" s="110">
        <f t="shared" si="14"/>
        <v>0</v>
      </c>
      <c r="J51" s="110">
        <f t="shared" si="14"/>
        <v>0</v>
      </c>
      <c r="K51" s="69"/>
      <c r="L51" s="69"/>
      <c r="M51" s="69"/>
      <c r="N51" s="69"/>
      <c r="O51" s="119"/>
      <c r="P51" s="113"/>
      <c r="Q51" s="65"/>
      <c r="R51" s="65"/>
      <c r="S51" s="114"/>
      <c r="IX51"/>
      <c r="IY51"/>
    </row>
    <row r="52" spans="1:259" ht="15.75" thickBot="1">
      <c r="A52" s="120"/>
      <c r="B52" s="121" t="s">
        <v>104</v>
      </c>
      <c r="C52" s="459">
        <f>C13-C51</f>
        <v>0</v>
      </c>
      <c r="D52" s="459"/>
      <c r="E52" s="117" t="s">
        <v>107</v>
      </c>
      <c r="F52" s="122"/>
      <c r="G52" s="122"/>
      <c r="H52" s="122"/>
      <c r="I52" s="122"/>
      <c r="J52" s="122"/>
      <c r="K52" s="123"/>
      <c r="L52" s="123"/>
      <c r="M52" s="123"/>
      <c r="N52" s="123"/>
      <c r="O52" s="124"/>
      <c r="P52" s="113"/>
      <c r="Q52" s="65"/>
      <c r="R52" s="65"/>
      <c r="S52" s="114"/>
      <c r="IX52"/>
      <c r="IY52"/>
    </row>
    <row r="53" spans="1:259" ht="14.45" customHeight="1" thickBot="1">
      <c r="A53" s="82"/>
      <c r="B53" s="52"/>
      <c r="C53" s="52"/>
      <c r="D53" s="52"/>
      <c r="E53" s="52"/>
      <c r="F53" s="52"/>
      <c r="G53" s="52"/>
      <c r="H53" s="52"/>
      <c r="I53" s="52"/>
      <c r="J53" s="52"/>
      <c r="K53" s="52"/>
      <c r="L53" s="52"/>
      <c r="M53" s="52"/>
      <c r="N53" s="52"/>
      <c r="O53" s="52"/>
    </row>
    <row r="54" spans="1:259" ht="14.45" customHeight="1">
      <c r="A54" s="468" t="s">
        <v>69</v>
      </c>
      <c r="B54" s="469"/>
      <c r="C54" s="469"/>
      <c r="D54" s="469"/>
      <c r="E54" s="469"/>
      <c r="F54" s="469"/>
      <c r="G54" s="469"/>
      <c r="H54" s="469"/>
      <c r="I54" s="469"/>
      <c r="J54" s="469"/>
      <c r="K54" s="469"/>
      <c r="L54" s="469"/>
      <c r="M54" s="469"/>
      <c r="N54" s="3"/>
      <c r="O54" s="104"/>
    </row>
    <row r="55" spans="1:259" ht="14.45" customHeight="1">
      <c r="A55" s="4"/>
      <c r="B55" s="73"/>
      <c r="C55" s="73"/>
      <c r="D55" s="73"/>
      <c r="E55" s="73"/>
      <c r="F55" s="73"/>
      <c r="G55" s="73"/>
      <c r="H55" s="73"/>
      <c r="I55" s="73"/>
      <c r="J55" s="73"/>
      <c r="K55" s="73"/>
      <c r="L55" s="73"/>
      <c r="M55" s="73"/>
      <c r="N55" s="5"/>
      <c r="O55" s="105"/>
    </row>
    <row r="56" spans="1:259" ht="14.45" customHeight="1">
      <c r="A56" s="470" t="s">
        <v>62</v>
      </c>
      <c r="B56" s="471"/>
      <c r="C56" s="471"/>
      <c r="D56" s="471"/>
      <c r="E56" s="471"/>
      <c r="F56" s="471"/>
      <c r="G56" s="471"/>
      <c r="H56" s="471"/>
      <c r="I56" s="471"/>
      <c r="J56" s="471"/>
      <c r="K56" s="471"/>
      <c r="L56" s="471"/>
      <c r="M56" s="471"/>
      <c r="N56" s="5"/>
      <c r="O56" s="105"/>
    </row>
    <row r="57" spans="1:259" ht="14.45" customHeight="1">
      <c r="A57" s="4"/>
      <c r="B57" s="73"/>
      <c r="C57" s="73"/>
      <c r="D57" s="73"/>
      <c r="E57" s="73"/>
      <c r="F57" s="73"/>
      <c r="G57" s="73"/>
      <c r="H57" s="73"/>
      <c r="I57" s="73"/>
      <c r="J57" s="73"/>
      <c r="K57" s="73"/>
      <c r="L57" s="73"/>
      <c r="M57" s="73"/>
      <c r="N57" s="5"/>
      <c r="O57" s="105"/>
    </row>
    <row r="58" spans="1:259" ht="15.75" customHeight="1">
      <c r="A58" s="470" t="s">
        <v>71</v>
      </c>
      <c r="B58" s="471"/>
      <c r="C58" s="471"/>
      <c r="D58" s="471"/>
      <c r="E58" s="471"/>
      <c r="F58" s="471"/>
      <c r="G58" s="471"/>
      <c r="H58" s="471"/>
      <c r="I58" s="471"/>
      <c r="J58" s="471"/>
      <c r="K58" s="471"/>
      <c r="L58" s="471"/>
      <c r="M58" s="471"/>
      <c r="N58" s="5"/>
      <c r="O58" s="105"/>
    </row>
    <row r="59" spans="1:259" ht="15" customHeight="1">
      <c r="A59" s="4"/>
      <c r="B59" s="73"/>
      <c r="C59" s="73"/>
      <c r="D59" s="73"/>
      <c r="E59" s="73"/>
      <c r="F59" s="73"/>
      <c r="G59" s="73"/>
      <c r="H59" s="73"/>
      <c r="I59" s="73"/>
      <c r="J59" s="73"/>
      <c r="K59" s="73"/>
      <c r="L59" s="73"/>
      <c r="M59" s="73"/>
      <c r="N59" s="5"/>
      <c r="O59" s="105"/>
    </row>
    <row r="60" spans="1:259" ht="15" customHeight="1">
      <c r="A60" s="470" t="s">
        <v>63</v>
      </c>
      <c r="B60" s="471"/>
      <c r="C60" s="471"/>
      <c r="D60" s="471"/>
      <c r="E60" s="471"/>
      <c r="F60" s="471"/>
      <c r="G60" s="471"/>
      <c r="H60" s="471"/>
      <c r="I60" s="471"/>
      <c r="J60" s="471"/>
      <c r="K60" s="471"/>
      <c r="L60" s="471"/>
      <c r="M60" s="471"/>
      <c r="N60" s="5"/>
      <c r="O60" s="105"/>
    </row>
    <row r="61" spans="1:259" ht="15" customHeight="1">
      <c r="A61" s="4"/>
      <c r="B61" s="73"/>
      <c r="C61" s="73"/>
      <c r="D61" s="73"/>
      <c r="E61" s="73"/>
      <c r="F61" s="73"/>
      <c r="G61" s="73"/>
      <c r="H61" s="73"/>
      <c r="I61" s="73"/>
      <c r="J61" s="73"/>
      <c r="K61" s="73"/>
      <c r="L61" s="73"/>
      <c r="M61" s="73"/>
      <c r="N61" s="5"/>
      <c r="O61" s="105"/>
    </row>
    <row r="62" spans="1:259" ht="15" customHeight="1">
      <c r="A62" s="470" t="s">
        <v>64</v>
      </c>
      <c r="B62" s="471"/>
      <c r="C62" s="471"/>
      <c r="D62" s="471"/>
      <c r="E62" s="471"/>
      <c r="F62" s="471"/>
      <c r="G62" s="471"/>
      <c r="H62" s="471"/>
      <c r="I62" s="471"/>
      <c r="J62" s="471"/>
      <c r="K62" s="471"/>
      <c r="L62" s="471"/>
      <c r="M62" s="471"/>
      <c r="N62" s="5"/>
      <c r="O62" s="105"/>
    </row>
    <row r="63" spans="1:259" ht="15" customHeight="1">
      <c r="A63" s="466" t="s">
        <v>72</v>
      </c>
      <c r="B63" s="467"/>
      <c r="C63" s="467"/>
      <c r="D63" s="467"/>
      <c r="E63" s="467"/>
      <c r="F63" s="467"/>
      <c r="G63" s="467"/>
      <c r="H63" s="467"/>
      <c r="I63" s="467"/>
      <c r="J63" s="467"/>
      <c r="K63" s="467"/>
      <c r="L63" s="467"/>
      <c r="M63" s="467"/>
      <c r="N63" s="5"/>
      <c r="O63" s="105"/>
    </row>
    <row r="64" spans="1:259" ht="15" customHeight="1">
      <c r="A64" s="6"/>
      <c r="B64" s="72"/>
      <c r="C64" s="72"/>
      <c r="D64" s="72"/>
      <c r="E64" s="72"/>
      <c r="F64" s="72"/>
      <c r="G64" s="72"/>
      <c r="H64" s="72"/>
      <c r="I64" s="72"/>
      <c r="J64" s="72"/>
      <c r="K64" s="72"/>
      <c r="L64" s="72"/>
      <c r="M64" s="72"/>
      <c r="N64" s="5"/>
      <c r="O64" s="105"/>
    </row>
    <row r="65" spans="1:15" ht="15" customHeight="1">
      <c r="A65" s="470" t="s">
        <v>65</v>
      </c>
      <c r="B65" s="471"/>
      <c r="C65" s="471"/>
      <c r="D65" s="471"/>
      <c r="E65" s="471"/>
      <c r="F65" s="471"/>
      <c r="G65" s="471"/>
      <c r="H65" s="471"/>
      <c r="I65" s="471"/>
      <c r="J65" s="471"/>
      <c r="K65" s="471"/>
      <c r="L65" s="471"/>
      <c r="M65" s="471"/>
      <c r="N65" s="5"/>
      <c r="O65" s="105"/>
    </row>
    <row r="66" spans="1:15" ht="15" customHeight="1" thickBot="1">
      <c r="A66" s="464" t="s">
        <v>73</v>
      </c>
      <c r="B66" s="465"/>
      <c r="C66" s="465"/>
      <c r="D66" s="465"/>
      <c r="E66" s="465"/>
      <c r="F66" s="465"/>
      <c r="G66" s="465"/>
      <c r="H66" s="465"/>
      <c r="I66" s="465"/>
      <c r="J66" s="465"/>
      <c r="K66" s="465"/>
      <c r="L66" s="465"/>
      <c r="M66" s="465"/>
      <c r="N66" s="7"/>
      <c r="O66" s="106"/>
    </row>
  </sheetData>
  <sheetProtection password="FEF4" sheet="1" objects="1" scenarios="1"/>
  <mergeCells count="59">
    <mergeCell ref="B2:J2"/>
    <mergeCell ref="B1:J1"/>
    <mergeCell ref="B3:J3"/>
    <mergeCell ref="B4:J4"/>
    <mergeCell ref="B7:B8"/>
    <mergeCell ref="C7:C8"/>
    <mergeCell ref="D7:D8"/>
    <mergeCell ref="E7:E8"/>
    <mergeCell ref="A17:A18"/>
    <mergeCell ref="A5:A6"/>
    <mergeCell ref="K7:K8"/>
    <mergeCell ref="L7:L8"/>
    <mergeCell ref="G7:G8"/>
    <mergeCell ref="H7:H8"/>
    <mergeCell ref="B5:J6"/>
    <mergeCell ref="A7:A8"/>
    <mergeCell ref="A66:M66"/>
    <mergeCell ref="A63:M63"/>
    <mergeCell ref="A54:M54"/>
    <mergeCell ref="A56:M56"/>
    <mergeCell ref="A58:M58"/>
    <mergeCell ref="A60:M60"/>
    <mergeCell ref="A62:M62"/>
    <mergeCell ref="A65:M65"/>
    <mergeCell ref="C52:D52"/>
    <mergeCell ref="F19:F20"/>
    <mergeCell ref="H19:H20"/>
    <mergeCell ref="J19:J20"/>
    <mergeCell ref="E19:E20"/>
    <mergeCell ref="G19:G20"/>
    <mergeCell ref="I19:I20"/>
    <mergeCell ref="C45:D45"/>
    <mergeCell ref="C46:D46"/>
    <mergeCell ref="C47:D47"/>
    <mergeCell ref="K30:O30"/>
    <mergeCell ref="M7:O16"/>
    <mergeCell ref="F7:F8"/>
    <mergeCell ref="I7:I8"/>
    <mergeCell ref="J7:J8"/>
    <mergeCell ref="B17:J18"/>
    <mergeCell ref="B19:B20"/>
    <mergeCell ref="C19:C20"/>
    <mergeCell ref="D19:D20"/>
    <mergeCell ref="A19:A20"/>
    <mergeCell ref="K32:O33"/>
    <mergeCell ref="K50:O50"/>
    <mergeCell ref="A51:B51"/>
    <mergeCell ref="C51:D51"/>
    <mergeCell ref="C48:D48"/>
    <mergeCell ref="C49:D49"/>
    <mergeCell ref="C50:D50"/>
    <mergeCell ref="A48:B48"/>
    <mergeCell ref="A49:B49"/>
    <mergeCell ref="A50:B50"/>
    <mergeCell ref="K44:O45"/>
    <mergeCell ref="A44:J44"/>
    <mergeCell ref="A45:B45"/>
    <mergeCell ref="A46:B46"/>
    <mergeCell ref="A47:B47"/>
  </mergeCells>
  <conditionalFormatting sqref="B3:B4">
    <cfRule type="cellIs" dxfId="0" priority="1" stopIfTrue="1" operator="equal">
      <formula>0</formula>
    </cfRule>
  </conditionalFormatting>
  <dataValidations count="12">
    <dataValidation type="whole" operator="equal" allowBlank="1" showInputMessage="1" showErrorMessage="1" error="The value entered in this cell must match the service unit value on row 33 above." sqref="E40">
      <formula1>E33</formula1>
    </dataValidation>
    <dataValidation type="whole" operator="equal" allowBlank="1" showInputMessage="1" showErrorMessage="1" error="The value entered in this cell must match the service unit value on row 33 above." sqref="G40">
      <formula1>F33</formula1>
    </dataValidation>
    <dataValidation type="whole" operator="equal" allowBlank="1" showInputMessage="1" showErrorMessage="1" error="The value entered in this cell must match the service unit value on row 33 above." sqref="I40">
      <formula1>G33</formula1>
    </dataValidation>
    <dataValidation type="whole" operator="equal" allowBlank="1" showInputMessage="1" showErrorMessage="1" error="The value entered in this cell must match the service unit value on row 33 above." sqref="K40">
      <formula1>H33</formula1>
    </dataValidation>
    <dataValidation type="whole" operator="equal" allowBlank="1" showInputMessage="1" showErrorMessage="1" error="The value entered in this cell must match the service unit value on row 33 above." sqref="M40">
      <formula1>I33</formula1>
    </dataValidation>
    <dataValidation type="whole" operator="equal" allowBlank="1" showInputMessage="1" showErrorMessage="1" error="The value entered in this cell must match the service unit value on row 33 above." sqref="O40">
      <formula1>J33</formula1>
    </dataValidation>
    <dataValidation type="whole" operator="equal" allowBlank="1" showInputMessage="1" showErrorMessage="1" error="The value entered in this cell must match the service unit value on row 32 above." sqref="E39">
      <formula1>E32</formula1>
    </dataValidation>
    <dataValidation type="whole" operator="equal" allowBlank="1" showInputMessage="1" showErrorMessage="1" error="The value entered in this cell must match the service unit value on row 32 above." sqref="G39">
      <formula1>F32</formula1>
    </dataValidation>
    <dataValidation type="whole" operator="equal" allowBlank="1" showInputMessage="1" showErrorMessage="1" error="The value entered in this cell must match the service unit value on row 32 above." sqref="I39">
      <formula1>G32</formula1>
    </dataValidation>
    <dataValidation type="whole" operator="equal" allowBlank="1" showInputMessage="1" showErrorMessage="1" error="The value entered in this cell must match the service unit value on row 32 above." sqref="K39">
      <formula1>H32</formula1>
    </dataValidation>
    <dataValidation type="whole" operator="equal" allowBlank="1" showInputMessage="1" showErrorMessage="1" error="The value entered in this cell must match the service unit value on row 32 above." sqref="M39">
      <formula1>I32</formula1>
    </dataValidation>
    <dataValidation type="whole" operator="equal" allowBlank="1" showInputMessage="1" showErrorMessage="1" error="The value entered in this cell must match the service unit value on row 32 above." sqref="O39">
      <formula1>J32</formula1>
    </dataValidation>
  </dataValidations>
  <pageMargins left="0.25" right="0.25" top="0.75" bottom="0.75" header="0.3" footer="0.3"/>
  <pageSetup scale="41" orientation="portrait"/>
  <headerFooter>
    <oddHeader>&amp;C&amp;"Times New Roman,Bold"&amp;20&amp;K000000Quarterly Expenditure and Programmatic Report</oddHeader>
    <oddFooter>&amp;R&amp;"Times New Roman,Bold"&amp;12&amp;K000000 2</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Financial Instructions</vt:lpstr>
      <vt:lpstr>Financials</vt:lpstr>
      <vt:lpstr>Ratios</vt:lpstr>
      <vt:lpstr>Program Level Budget Directions</vt:lpstr>
      <vt:lpstr>Program Level Budget</vt:lpstr>
      <vt:lpstr>Summary Budget</vt:lpstr>
      <vt:lpstr>Org Info</vt:lpstr>
      <vt:lpstr>Quarterly Report</vt:lpstr>
      <vt:lpstr>'Financial Instructions'!Print_Area</vt:lpstr>
      <vt:lpstr>Financials!Print_Area</vt:lpstr>
      <vt:lpstr>Ratios!Print_Area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Kulak (2)</dc:creator>
  <cp:lastModifiedBy>Administrator</cp:lastModifiedBy>
  <cp:lastPrinted>2021-10-27T19:35:12Z</cp:lastPrinted>
  <dcterms:created xsi:type="dcterms:W3CDTF">2019-12-11T15:41:25Z</dcterms:created>
  <dcterms:modified xsi:type="dcterms:W3CDTF">2023-10-16T21:48:31Z</dcterms:modified>
</cp:coreProperties>
</file>