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
    </mc:Choice>
  </mc:AlternateContent>
  <bookViews>
    <workbookView xWindow="-120" yWindow="-120" windowWidth="20730" windowHeight="11160" tabRatio="933" activeTab="1"/>
  </bookViews>
  <sheets>
    <sheet name="General Instructions" sheetId="51" r:id="rId1"/>
    <sheet name="Form I-Budget Summary" sheetId="22" r:id="rId2"/>
    <sheet name="Form I - 1 Personnel" sheetId="1" r:id="rId3"/>
    <sheet name="Form I - 2 Travel" sheetId="12" r:id="rId4"/>
    <sheet name="Form I - 3 Equipment" sheetId="9" r:id="rId5"/>
    <sheet name="Form I - 4 Supplies" sheetId="4" r:id="rId6"/>
    <sheet name="Form I - 5 Contractual" sheetId="15" r:id="rId7"/>
    <sheet name="Form I - 6 Other" sheetId="20" r:id="rId8"/>
    <sheet name="Form I-7 Indirect Costs " sheetId="26" r:id="rId9"/>
    <sheet name="Supplemental Forms Instructions" sheetId="30" r:id="rId10"/>
    <sheet name="Form I - 1a  Personnel Supp" sheetId="36" r:id="rId11"/>
    <sheet name="Form I - 1b  Personnel Supp " sheetId="45" r:id="rId12"/>
    <sheet name="Form I - 2a Travel Supp" sheetId="37" r:id="rId13"/>
    <sheet name="Form I - 2b Travel Supp" sheetId="46" r:id="rId14"/>
    <sheet name="Form I - 3a  Equipment Supp" sheetId="47" r:id="rId15"/>
    <sheet name="Form I - 3b Equipment Supp" sheetId="38" r:id="rId16"/>
    <sheet name="Form I - 4a Supplies Supp" sheetId="48" r:id="rId17"/>
    <sheet name="Form I - 4b Supplies Supp" sheetId="39" r:id="rId18"/>
    <sheet name="Form I - 5a Contractual Supp" sheetId="49" r:id="rId19"/>
    <sheet name="Form I - 5b Contractual Supp" sheetId="40" r:id="rId20"/>
    <sheet name="Form I - 6a Other Supp" sheetId="50" r:id="rId21"/>
    <sheet name="Form I - 6b Other Supp" sheetId="41" r:id="rId22"/>
  </sheets>
  <definedNames>
    <definedName name="_Toc184189252" localSheetId="4">'Form I - 3 Equipment'!$A$2</definedName>
    <definedName name="_Toc184189252" localSheetId="15">'Form I - 3b Equipment Supp'!$A$2</definedName>
    <definedName name="_Toc532876951" localSheetId="2">'Form I - 1 Personnel'!$D$1</definedName>
    <definedName name="_Toc532876951" localSheetId="10">'Form I - 1a  Personnel Supp'!$D$1</definedName>
    <definedName name="_Toc532876953" localSheetId="3">'Form I - 2 Travel'!$D$1</definedName>
    <definedName name="_Toc532876953" localSheetId="12">'Form I - 2a Travel Supp'!$D$1</definedName>
    <definedName name="_Toc532876955" localSheetId="4">'Form I - 3 Equipment'!$A$1</definedName>
    <definedName name="_Toc532876955" localSheetId="15">'Form I - 3b Equipment Supp'!$A$1</definedName>
    <definedName name="_Toc536350900" localSheetId="6">'Form I - 5 Contractual'!$A$1</definedName>
    <definedName name="_Toc536350900" localSheetId="19">'Form I - 5b Contractual Supp'!$A$1</definedName>
    <definedName name="EstWorkshopCost" localSheetId="3">'Form I - 2 Travel'!#REF!</definedName>
    <definedName name="EstWorkshopCost" localSheetId="12">'Form I - 2a Travel Supp'!#REF!</definedName>
    <definedName name="_xlnm.Print_Area" localSheetId="0">'General Instructions'!$A$1:$B$9</definedName>
    <definedName name="Text108" localSheetId="2">'Form I - 1 Personnel'!#REF!</definedName>
    <definedName name="Text108" localSheetId="10">'Form I - 1a  Personnel Supp'!#REF!</definedName>
    <definedName name="Text109" localSheetId="2">'Form I - 1 Personnel'!$C$8</definedName>
    <definedName name="Text109" localSheetId="10">'Form I - 1a  Personnel Supp'!$C$8</definedName>
    <definedName name="Text110" localSheetId="2">'Form I - 1 Personnel'!$D$8</definedName>
    <definedName name="Text110" localSheetId="10">'Form I - 1a  Personnel Supp'!$D$8</definedName>
    <definedName name="Text111" localSheetId="2">'Form I - 1 Personnel'!$A$8</definedName>
    <definedName name="Text111" localSheetId="10">'Form I - 1a  Personnel Supp'!$A$8</definedName>
    <definedName name="Text113" localSheetId="2">'Form I - 1 Personnel'!$H$8</definedName>
    <definedName name="Text113" localSheetId="10">'Form I - 1a  Personnel Supp'!$H$8</definedName>
    <definedName name="Text114" localSheetId="2">'Form I - 1 Personnel'!$I$8</definedName>
    <definedName name="Text114" localSheetId="10">'Form I - 1a  Personnel Supp'!$I$8</definedName>
    <definedName name="Text115" localSheetId="2">'Form I - 1 Personnel'!$I$25</definedName>
    <definedName name="Text115" localSheetId="10">'Form I - 1a  Personnel Supp'!#REF!</definedName>
    <definedName name="Text116" localSheetId="2">'Form I - 1 Personnel'!$J$28</definedName>
    <definedName name="Text116" localSheetId="10">'Form I - 1a  Personnel Supp'!#REF!</definedName>
    <definedName name="Text117" localSheetId="2">'Form I - 1 Personnel'!$J$29</definedName>
    <definedName name="Text117" localSheetId="10">'Form I - 1a  Personnel Supp'!#REF!</definedName>
    <definedName name="Text123" localSheetId="3">'Form I - 2 Travel'!#REF!</definedName>
    <definedName name="Text123" localSheetId="12">'Form I - 2a Travel Supp'!#REF!</definedName>
    <definedName name="Text125" localSheetId="3">'Form I - 2 Travel'!$A$8</definedName>
    <definedName name="Text125" localSheetId="12">'Form I - 2a Travel Supp'!$A$8</definedName>
    <definedName name="Text126" localSheetId="3">'Form I - 2 Travel'!#REF!</definedName>
    <definedName name="Text126" localSheetId="12">'Form I - 2a Travel Supp'!#REF!</definedName>
    <definedName name="Text129" localSheetId="3">'Form I - 2 Travel'!$B$56</definedName>
    <definedName name="Text129" localSheetId="12">'Form I - 2a Travel Supp'!$B$56</definedName>
    <definedName name="Text130" localSheetId="4">'Form I - 3 Equipment'!$A$7</definedName>
    <definedName name="Text130" localSheetId="15">'Form I - 3b Equipment Supp'!$A$7</definedName>
    <definedName name="Text131" localSheetId="6">'Form I - 5 Contractual'!#REF!</definedName>
    <definedName name="Text131" localSheetId="19">'Form I - 5b Contractual Supp'!#REF!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0" i="4" l="1"/>
  <c r="C8" i="20" l="1"/>
  <c r="F10" i="1"/>
  <c r="H18" i="1" l="1"/>
  <c r="I15" i="22"/>
  <c r="I17" i="22" s="1"/>
  <c r="I18" i="22" s="1"/>
  <c r="H15" i="22"/>
  <c r="H17" i="22" s="1"/>
  <c r="H18" i="22" s="1"/>
  <c r="G15" i="22"/>
  <c r="G17" i="22" s="1"/>
  <c r="G18" i="22" s="1"/>
  <c r="F15" i="22"/>
  <c r="F17" i="22" s="1"/>
  <c r="F18" i="22" s="1"/>
  <c r="H8" i="1"/>
  <c r="E16" i="22"/>
  <c r="H26" i="22" s="1"/>
  <c r="H9" i="1"/>
  <c r="H10" i="1"/>
  <c r="H11" i="1"/>
  <c r="H12" i="1"/>
  <c r="H13" i="1"/>
  <c r="H14" i="1"/>
  <c r="H15" i="1"/>
  <c r="H16" i="1"/>
  <c r="H17" i="1"/>
  <c r="H19" i="1"/>
  <c r="H20" i="1"/>
  <c r="H19" i="45"/>
  <c r="H11" i="36"/>
  <c r="H10" i="36"/>
  <c r="H18" i="45"/>
  <c r="G7" i="15"/>
  <c r="I13" i="12"/>
  <c r="F7" i="9"/>
  <c r="C25" i="50"/>
  <c r="B3" i="50"/>
  <c r="G7" i="49"/>
  <c r="G8" i="49"/>
  <c r="G9" i="49"/>
  <c r="G10" i="49"/>
  <c r="G11" i="49"/>
  <c r="G12" i="49"/>
  <c r="G13" i="49"/>
  <c r="G14" i="49"/>
  <c r="G15" i="49"/>
  <c r="G16" i="49"/>
  <c r="B3" i="49"/>
  <c r="C25" i="48"/>
  <c r="C23" i="4" s="1"/>
  <c r="C25" i="4" s="1"/>
  <c r="E12" i="22" s="1"/>
  <c r="B3" i="48"/>
  <c r="F7" i="47"/>
  <c r="F8" i="47"/>
  <c r="F9" i="47"/>
  <c r="F10" i="47"/>
  <c r="F11" i="47"/>
  <c r="F12" i="47"/>
  <c r="F13" i="47"/>
  <c r="F14" i="47"/>
  <c r="F15" i="47"/>
  <c r="F16" i="47"/>
  <c r="F17" i="47"/>
  <c r="F18" i="47"/>
  <c r="F19" i="47"/>
  <c r="F20" i="47"/>
  <c r="F21" i="47"/>
  <c r="F22" i="47"/>
  <c r="F23" i="47"/>
  <c r="F24" i="47"/>
  <c r="B3" i="47"/>
  <c r="E45" i="46"/>
  <c r="H45" i="46" s="1"/>
  <c r="E46" i="46"/>
  <c r="H46" i="46"/>
  <c r="E47" i="46"/>
  <c r="H47" i="46"/>
  <c r="E48" i="46"/>
  <c r="H48" i="46" s="1"/>
  <c r="E49" i="46"/>
  <c r="H49" i="46" s="1"/>
  <c r="E50" i="46"/>
  <c r="H50" i="46"/>
  <c r="E51" i="46"/>
  <c r="H51" i="46"/>
  <c r="E52" i="46"/>
  <c r="H52" i="46" s="1"/>
  <c r="E53" i="46"/>
  <c r="H53" i="46" s="1"/>
  <c r="I13" i="46"/>
  <c r="I19" i="46"/>
  <c r="I25" i="46"/>
  <c r="I31" i="46"/>
  <c r="I39" i="46"/>
  <c r="E57" i="46"/>
  <c r="I37" i="46"/>
  <c r="B2" i="46"/>
  <c r="H8" i="45"/>
  <c r="H9" i="45"/>
  <c r="H10" i="45"/>
  <c r="H11" i="45"/>
  <c r="H12" i="45"/>
  <c r="H22" i="45"/>
  <c r="H13" i="45"/>
  <c r="H14" i="45"/>
  <c r="H15" i="45"/>
  <c r="H16" i="45"/>
  <c r="H17" i="45"/>
  <c r="H20" i="45"/>
  <c r="H21" i="45"/>
  <c r="B3" i="45"/>
  <c r="I19" i="12"/>
  <c r="I25" i="12"/>
  <c r="I31" i="12"/>
  <c r="E45" i="12"/>
  <c r="H45" i="12" s="1"/>
  <c r="E46" i="12"/>
  <c r="H46" i="12" s="1"/>
  <c r="E47" i="12"/>
  <c r="H47" i="12"/>
  <c r="E48" i="12"/>
  <c r="H48" i="12" s="1"/>
  <c r="E49" i="12"/>
  <c r="H49" i="12" s="1"/>
  <c r="E50" i="12"/>
  <c r="H50" i="12"/>
  <c r="E51" i="12"/>
  <c r="G8" i="15"/>
  <c r="G9" i="15"/>
  <c r="G10" i="15"/>
  <c r="G11" i="15"/>
  <c r="G12" i="15"/>
  <c r="G14" i="15"/>
  <c r="G15" i="15"/>
  <c r="B3" i="41"/>
  <c r="C25" i="41"/>
  <c r="C23" i="20" s="1"/>
  <c r="C25" i="20" s="1"/>
  <c r="E14" i="22" s="1"/>
  <c r="B3" i="40"/>
  <c r="G7" i="40"/>
  <c r="G8" i="40"/>
  <c r="G9" i="40"/>
  <c r="G10" i="40"/>
  <c r="G11" i="40"/>
  <c r="G12" i="40"/>
  <c r="G13" i="40"/>
  <c r="G14" i="40"/>
  <c r="G15" i="40"/>
  <c r="G16" i="40"/>
  <c r="B3" i="39"/>
  <c r="C25" i="39"/>
  <c r="B3" i="38"/>
  <c r="F7" i="38"/>
  <c r="F8" i="38"/>
  <c r="F9" i="38"/>
  <c r="F10" i="38"/>
  <c r="F11" i="38"/>
  <c r="F12" i="38"/>
  <c r="F13" i="38"/>
  <c r="F14" i="38"/>
  <c r="F15" i="38"/>
  <c r="F16" i="38"/>
  <c r="F17" i="38"/>
  <c r="F18" i="38"/>
  <c r="F19" i="38"/>
  <c r="F20" i="38"/>
  <c r="F21" i="38"/>
  <c r="F22" i="38"/>
  <c r="F23" i="38"/>
  <c r="F24" i="38"/>
  <c r="B2" i="37"/>
  <c r="I13" i="37"/>
  <c r="I19" i="37"/>
  <c r="I25" i="37"/>
  <c r="I31" i="37"/>
  <c r="I37" i="37"/>
  <c r="E45" i="37"/>
  <c r="H45" i="37" s="1"/>
  <c r="E46" i="37"/>
  <c r="H46" i="37" s="1"/>
  <c r="E47" i="37"/>
  <c r="H47" i="37" s="1"/>
  <c r="E48" i="37"/>
  <c r="H48" i="37"/>
  <c r="E49" i="37"/>
  <c r="H49" i="37"/>
  <c r="E50" i="37"/>
  <c r="H50" i="37" s="1"/>
  <c r="E51" i="37"/>
  <c r="H51" i="37" s="1"/>
  <c r="E52" i="37"/>
  <c r="H52" i="37"/>
  <c r="E53" i="37"/>
  <c r="H53" i="37"/>
  <c r="B3" i="36"/>
  <c r="H8" i="36"/>
  <c r="H9" i="36"/>
  <c r="H12" i="36"/>
  <c r="H13" i="36"/>
  <c r="H14" i="36"/>
  <c r="H15" i="36"/>
  <c r="H16" i="36"/>
  <c r="H17" i="36"/>
  <c r="H18" i="36"/>
  <c r="H19" i="36"/>
  <c r="H20" i="36"/>
  <c r="H21" i="36"/>
  <c r="E3" i="26"/>
  <c r="B3" i="20"/>
  <c r="B3" i="15"/>
  <c r="B3" i="4"/>
  <c r="B3" i="9"/>
  <c r="F8" i="9"/>
  <c r="F9" i="9"/>
  <c r="F10" i="9"/>
  <c r="F11" i="9"/>
  <c r="F12" i="9"/>
  <c r="F13" i="9"/>
  <c r="F14" i="9"/>
  <c r="F15" i="9"/>
  <c r="F16" i="9"/>
  <c r="F17" i="9"/>
  <c r="F18" i="9"/>
  <c r="F20" i="9"/>
  <c r="F21" i="9"/>
  <c r="F22" i="9"/>
  <c r="F23" i="9"/>
  <c r="B2" i="12"/>
  <c r="B3" i="1"/>
  <c r="G18" i="49" l="1"/>
  <c r="I39" i="37"/>
  <c r="I55" i="46"/>
  <c r="B57" i="46" s="1"/>
  <c r="I57" i="46" s="1"/>
  <c r="D16" i="22"/>
  <c r="I26" i="22" s="1"/>
  <c r="G18" i="40"/>
  <c r="F26" i="47"/>
  <c r="F26" i="38"/>
  <c r="H22" i="36"/>
  <c r="H21" i="1" s="1"/>
  <c r="H22" i="1" s="1"/>
  <c r="E8" i="22" s="1"/>
  <c r="E23" i="22" s="1"/>
  <c r="I37" i="12"/>
  <c r="E57" i="37"/>
  <c r="I55" i="37"/>
  <c r="G16" i="15"/>
  <c r="G18" i="15" s="1"/>
  <c r="E13" i="22" s="1"/>
  <c r="I39" i="12"/>
  <c r="E57" i="12" s="1"/>
  <c r="D12" i="22"/>
  <c r="F25" i="22" s="1"/>
  <c r="E25" i="22"/>
  <c r="E26" i="22"/>
  <c r="D14" i="22"/>
  <c r="F26" i="22" s="1"/>
  <c r="F24" i="9" l="1"/>
  <c r="F26" i="9" s="1"/>
  <c r="E11" i="22" s="1"/>
  <c r="H24" i="22" s="1"/>
  <c r="D13" i="22"/>
  <c r="I25" i="22" s="1"/>
  <c r="H25" i="22"/>
  <c r="H52" i="12"/>
  <c r="I55" i="12" s="1"/>
  <c r="B57" i="12" s="1"/>
  <c r="I57" i="12" s="1"/>
  <c r="E10" i="22" s="1"/>
  <c r="E24" i="22" s="1"/>
  <c r="B57" i="37"/>
  <c r="I57" i="37" s="1"/>
  <c r="D8" i="22"/>
  <c r="F23" i="22" s="1"/>
  <c r="H30" i="1"/>
  <c r="E9" i="22" s="1"/>
  <c r="H23" i="22" s="1"/>
  <c r="D11" i="22" l="1"/>
  <c r="I24" i="22" s="1"/>
  <c r="D10" i="22"/>
  <c r="F24" i="22" s="1"/>
  <c r="D9" i="22"/>
  <c r="I23" i="22" s="1"/>
  <c r="E15" i="22"/>
  <c r="E17" i="22" s="1"/>
  <c r="D15" i="22" l="1"/>
  <c r="D17" i="22"/>
  <c r="I28" i="22" s="1"/>
  <c r="F28" i="22"/>
  <c r="E18" i="22" l="1"/>
</calcChain>
</file>

<file path=xl/sharedStrings.xml><?xml version="1.0" encoding="utf-8"?>
<sst xmlns="http://schemas.openxmlformats.org/spreadsheetml/2006/main" count="819" uniqueCount="221">
  <si>
    <t>Other Costs</t>
  </si>
  <si>
    <t>FORM I-4: SUPPLIES Budget Category Detail Form</t>
  </si>
  <si>
    <t xml:space="preserve">*Letter(s) of good standing that validate the respondent’s programmatic, administrative, and financial capability must be placed after this form if respondent receives any funding from state agencies other than DSHS related to this project.  If the respondent is a state agency or institution of higher education, letter(s) of good standing are not required.  DO NOT include funding from other state agencies in column 4 or Federal sources in column 3 that is not related to activities being funded by this DSHS project.
</t>
  </si>
  <si>
    <t>Budget</t>
  </si>
  <si>
    <t>Description of Item</t>
  </si>
  <si>
    <t>Total Amount Requested for Supplies:</t>
  </si>
  <si>
    <t>Total Cost</t>
  </si>
  <si>
    <t>FORM I-5: CONTRACTUAL Budget Category Detail Form</t>
  </si>
  <si>
    <t xml:space="preserve">              CONTRACTOR NAME              (Agency or Individual)</t>
  </si>
  <si>
    <t>DESCRIPTION OF SERVICES  (Scope of Work)</t>
  </si>
  <si>
    <t xml:space="preserve">                          Total Amount Requested for CONTRACTUAL:</t>
  </si>
  <si>
    <t>FORM I - 7 Indirect Costs</t>
  </si>
  <si>
    <t>_____</t>
  </si>
  <si>
    <t xml:space="preserve">FORM I-1: PERSONNEL Budget Category Detail Form </t>
  </si>
  <si>
    <t>Amount:</t>
  </si>
  <si>
    <t>SUPPLEMENTAL FORMS INSTRUCTIONS</t>
  </si>
  <si>
    <t xml:space="preserve">                      
                         -Form I-1 Personnel Supplemental
                        -Form I-2 Travel Supplemental
                        -Form I-3 Equipment Supplemental
                        -Form I-4 Supplies Supplemental
                        -Form I-5 Contractual Supplemental
                        -Form I-6 Other Supplemental
 </t>
  </si>
  <si>
    <t>FORM I-1: PERSONNEL Budget Category Detail Form (Supplemental)</t>
  </si>
  <si>
    <t>FORM I-2: TRAVEL Budget Category Detail Form (Supplemental)</t>
  </si>
  <si>
    <t>Detail Form (Supplemental)</t>
  </si>
  <si>
    <t>FORM I-4: SUPPLIES Budget Category Detail Form (Supplemental)</t>
  </si>
  <si>
    <t>FORM I-5: CONTRACTUAL Budget Category Detail Form (Supplemental)</t>
  </si>
  <si>
    <t xml:space="preserve"> CONTRACTOR NAME              (Agency or Individual)</t>
  </si>
  <si>
    <t>FORM I-6: OTHER Budget Category Detail Form (Supplemental)</t>
  </si>
  <si>
    <t>GO TO PAGE 2 (below)</t>
  </si>
  <si>
    <t>Page 2,   FORM I - 7 Indirect Costs</t>
  </si>
  <si>
    <r>
      <t xml:space="preserve">If using an </t>
    </r>
    <r>
      <rPr>
        <b/>
        <u/>
        <sz val="10"/>
        <rFont val="Arial"/>
        <family val="2"/>
      </rPr>
      <t>central service</t>
    </r>
    <r>
      <rPr>
        <b/>
        <sz val="10"/>
        <rFont val="Arial"/>
        <family val="2"/>
      </rPr>
      <t xml:space="preserve"> or </t>
    </r>
    <r>
      <rPr>
        <b/>
        <u/>
        <sz val="10"/>
        <rFont val="Arial"/>
        <family val="2"/>
      </rPr>
      <t>indirect cost rate</t>
    </r>
    <r>
      <rPr>
        <b/>
        <sz val="10"/>
        <rFont val="Arial"/>
        <family val="2"/>
      </rPr>
      <t xml:space="preserve">, identify the types of costs that are included (being allocated) in the rate: </t>
    </r>
  </si>
  <si>
    <t>Indirect costs are based on (mark the statement that is applicable):</t>
  </si>
  <si>
    <t>List contracts for services related to the scope of work that is to be provided by a third party.  If a third party is not yet identified, describe the service to be contracted and show contractors as “To Be Named.”  Justification for any contract that delegates $100,000 or more of the scope of the project in the respondent’s funding request, must be attached behind this form.</t>
  </si>
  <si>
    <t>Total amount of indirect costs allocable to the project:</t>
  </si>
  <si>
    <t>Itemize the elements of fringe benefits in the space below:</t>
  </si>
  <si>
    <r>
      <t xml:space="preserve">Description of Item
</t>
    </r>
    <r>
      <rPr>
        <sz val="9"/>
        <color indexed="8"/>
        <rFont val="Arial Narrow"/>
        <family val="2"/>
      </rPr>
      <t>[If applicable, include quantity and cost/quantity (i.e. # of units &amp; cost per unit)]</t>
    </r>
  </si>
  <si>
    <r>
      <t xml:space="preserve">Description of Item
</t>
    </r>
    <r>
      <rPr>
        <sz val="11"/>
        <color indexed="8"/>
        <rFont val="Arial Narrow"/>
        <family val="2"/>
      </rPr>
      <t>[</t>
    </r>
    <r>
      <rPr>
        <sz val="9"/>
        <color indexed="8"/>
        <rFont val="Arial Narrow"/>
        <family val="2"/>
      </rPr>
      <t>If applicable, include quantity and cost/quantity (i.e. # of units &amp; cost/unit)]</t>
    </r>
  </si>
  <si>
    <r>
      <t xml:space="preserve">METHOD OF PAYMENT  </t>
    </r>
    <r>
      <rPr>
        <b/>
        <sz val="9"/>
        <color indexed="8"/>
        <rFont val="Arial Narrow"/>
        <family val="2"/>
      </rPr>
      <t xml:space="preserve"> (i.e. Monthly, Hourly, Unit, Lump Sum)</t>
    </r>
  </si>
  <si>
    <r>
      <t xml:space="preserve">RATE OF PAYMENT
</t>
    </r>
    <r>
      <rPr>
        <b/>
        <sz val="8"/>
        <color indexed="8"/>
        <rFont val="Arial Narrow"/>
        <family val="2"/>
      </rPr>
      <t>(i.e. hourly rate, unit rate, lump sum amount)</t>
    </r>
  </si>
  <si>
    <r>
      <t xml:space="preserve">Itemize and describe each supply item and </t>
    </r>
    <r>
      <rPr>
        <b/>
        <sz val="10"/>
        <color indexed="8"/>
        <rFont val="Arial Narrow"/>
        <family val="2"/>
      </rPr>
      <t>provide an estimated quantity and cost (i.e. # of boxes &amp; cost/box) if applicable</t>
    </r>
    <r>
      <rPr>
        <sz val="10"/>
        <color indexed="8"/>
        <rFont val="Arial Narrow"/>
        <family val="2"/>
      </rPr>
      <t>.  Provide a justification for each supply item.  Costs may be categorized by each general type (i.e., office, computer, medical, client incentives, educational, etc.)</t>
    </r>
  </si>
  <si>
    <r>
      <t xml:space="preserve">Description of Item
</t>
    </r>
    <r>
      <rPr>
        <sz val="11"/>
        <color indexed="8"/>
        <rFont val="Arial Narrow"/>
        <family val="2"/>
      </rPr>
      <t>[</t>
    </r>
    <r>
      <rPr>
        <sz val="8"/>
        <color indexed="8"/>
        <rFont val="Arial Narrow"/>
        <family val="2"/>
      </rPr>
      <t>If applicable, provide estimated quantity and cost (i.e. # of boxes &amp; cost/box)]</t>
    </r>
  </si>
  <si>
    <r>
      <t xml:space="preserve">Description of Item
</t>
    </r>
    <r>
      <rPr>
        <sz val="8"/>
        <color indexed="8"/>
        <rFont val="Arial Narrow"/>
        <family val="2"/>
      </rPr>
      <t>[If applicable, provide estimated quantity and cost (i.e. # of boxes &amp; cost/box)]</t>
    </r>
  </si>
  <si>
    <r>
      <t xml:space="preserve">The respondent’s most recent indirect cost rate approved by a federal cognizant agency or state single audit coordinating agency.  </t>
    </r>
    <r>
      <rPr>
        <b/>
        <sz val="10"/>
        <color indexed="8"/>
        <rFont val="Arial Narrow"/>
        <family val="2"/>
      </rPr>
      <t xml:space="preserve">Expired rate agreements are not acceptable.  Attach a copy of the rate agreement to this form (Form I - 7 Indirect)  </t>
    </r>
    <r>
      <rPr>
        <sz val="10"/>
        <color indexed="8"/>
        <rFont val="Arial Narrow"/>
        <family val="2"/>
      </rPr>
      <t xml:space="preserve">   </t>
    </r>
    <r>
      <rPr>
        <b/>
        <sz val="10"/>
        <color indexed="8"/>
        <rFont val="Arial Narrow"/>
        <family val="2"/>
      </rPr>
      <t xml:space="preserve"> </t>
    </r>
  </si>
  <si>
    <t>FORM I-6: OTHER Budget Category Detail Form</t>
  </si>
  <si>
    <t>Total Amount Requested for Other:</t>
  </si>
  <si>
    <t>FORM I: BUDGET SUMMARY (REQUIRED)</t>
  </si>
  <si>
    <t>DSHS Funds</t>
  </si>
  <si>
    <t>Direct Federal</t>
  </si>
  <si>
    <t>Other State</t>
  </si>
  <si>
    <t>Legal Name of Respondent:</t>
  </si>
  <si>
    <t xml:space="preserve">Legal Name of Respondent: </t>
  </si>
  <si>
    <t>Local Funding</t>
  </si>
  <si>
    <t xml:space="preserve">Other </t>
  </si>
  <si>
    <t>Funds</t>
  </si>
  <si>
    <t>Requested</t>
  </si>
  <si>
    <t>Agency Funds*</t>
  </si>
  <si>
    <t>Sources</t>
  </si>
  <si>
    <t>(1)</t>
  </si>
  <si>
    <t>(2)</t>
  </si>
  <si>
    <t>(3)</t>
  </si>
  <si>
    <t>(4)</t>
  </si>
  <si>
    <t>(5)</t>
  </si>
  <si>
    <t>(6)</t>
  </si>
  <si>
    <t>A.</t>
  </si>
  <si>
    <t>Personnel</t>
  </si>
  <si>
    <t>B.</t>
  </si>
  <si>
    <t>Fringe Benefits</t>
  </si>
  <si>
    <t>C.</t>
  </si>
  <si>
    <t>Travel</t>
  </si>
  <si>
    <t>D.</t>
  </si>
  <si>
    <t>Equipment</t>
  </si>
  <si>
    <t>E.</t>
  </si>
  <si>
    <t>Supplies</t>
  </si>
  <si>
    <t>F.</t>
  </si>
  <si>
    <t>Contractual</t>
  </si>
  <si>
    <t>G.</t>
  </si>
  <si>
    <t>H.</t>
  </si>
  <si>
    <t>Other</t>
  </si>
  <si>
    <t>I.</t>
  </si>
  <si>
    <t>Total Direct Costs</t>
  </si>
  <si>
    <t>J.</t>
  </si>
  <si>
    <t>Indirect Costs</t>
  </si>
  <si>
    <t>K.</t>
  </si>
  <si>
    <t>Program Income - Projected Earnings</t>
  </si>
  <si>
    <t>Total (Sum of H and I)</t>
  </si>
  <si>
    <t>     </t>
  </si>
  <si>
    <t>Functional Title + Code</t>
  </si>
  <si>
    <t>Justification</t>
  </si>
  <si>
    <t>   </t>
  </si>
  <si>
    <t>PERSONNEL</t>
  </si>
  <si>
    <t>FTE's</t>
  </si>
  <si>
    <t>E = Existing or P = Proposed</t>
  </si>
  <si>
    <t>Fringe Benefits Total</t>
  </si>
  <si>
    <t xml:space="preserve">Fringe Benefit Rate % </t>
  </si>
  <si>
    <t>FRINGE BENEFITS</t>
  </si>
  <si>
    <t>FORM I-2: TRAVEL Budget Category Detail Form</t>
  </si>
  <si>
    <t>Mileage</t>
  </si>
  <si>
    <t>(a)</t>
  </si>
  <si>
    <t>(b)</t>
  </si>
  <si>
    <t>Description of</t>
  </si>
  <si>
    <t>Conference/Workshop</t>
  </si>
  <si>
    <t>Location</t>
  </si>
  <si>
    <t>Cost</t>
  </si>
  <si>
    <t>Travel Costs</t>
  </si>
  <si>
    <t>Total</t>
  </si>
  <si>
    <t>Other / Local Travel Costs</t>
  </si>
  <si>
    <t>Conference / Workshop Travel Costs</t>
  </si>
  <si>
    <t>(City, State)</t>
  </si>
  <si>
    <t>Airfare</t>
  </si>
  <si>
    <t>Meals</t>
  </si>
  <si>
    <t>Lodging</t>
  </si>
  <si>
    <t>Total for Conference / Workshop Travel</t>
  </si>
  <si>
    <t>Number of Miles</t>
  </si>
  <si>
    <t xml:space="preserve"> (a) + (b)</t>
  </si>
  <si>
    <t>Mileage Reimbursement Rate</t>
  </si>
  <si>
    <t xml:space="preserve"> Other / Local Travel Costs:</t>
  </si>
  <si>
    <t>Conference / Workshop Travel Costs:</t>
  </si>
  <si>
    <t>Total Travel Costs:</t>
  </si>
  <si>
    <t>Respondent's Travel Policy</t>
  </si>
  <si>
    <r>
      <t xml:space="preserve">Organizations that </t>
    </r>
    <r>
      <rPr>
        <u/>
        <sz val="10"/>
        <rFont val="Arial"/>
        <family val="2"/>
      </rPr>
      <t>do not use an indirect cost rate</t>
    </r>
    <r>
      <rPr>
        <sz val="10"/>
        <rFont val="Arial"/>
        <family val="2"/>
      </rPr>
      <t xml:space="preserve"> and </t>
    </r>
    <r>
      <rPr>
        <u/>
        <sz val="10"/>
        <rFont val="Arial"/>
        <family val="2"/>
      </rPr>
      <t>governmental entities with only a central service rate</t>
    </r>
    <r>
      <rPr>
        <sz val="10"/>
        <rFont val="Arial"/>
        <family val="2"/>
      </rPr>
      <t xml:space="preserve"> must identify the types of costs that will be allocated as indirect costs and the methodology used to allocate these costs in the space provided below.  The costs/methodology must also be disclosed in Part V-Indirect Cost Allocation of the Cost Allocation Plan that is submitted to DSHS.  </t>
    </r>
    <r>
      <rPr>
        <b/>
        <sz val="10"/>
        <rFont val="Arial"/>
        <family val="2"/>
      </rPr>
      <t>Identify the types of costs that are being allocated as indirect costs, the allocation methodology, and the allocation base:</t>
    </r>
  </si>
  <si>
    <t>State of Texas Travel Policy</t>
  </si>
  <si>
    <t>$</t>
  </si>
  <si>
    <t xml:space="preserve">Mileage   </t>
  </si>
  <si>
    <t>Total for Other / Local Travel</t>
  </si>
  <si>
    <t>Indicate Policy Used:</t>
  </si>
  <si>
    <t xml:space="preserve">FORM I-3: EQUIPMENT AND CONTROLLED ASSETS Budget Category </t>
  </si>
  <si>
    <t>Detail Form</t>
  </si>
  <si>
    <t>TOTAL</t>
  </si>
  <si>
    <t>Number of Units</t>
  </si>
  <si>
    <t>Total Amount Requested for Equipment:</t>
  </si>
  <si>
    <t>Purpose &amp; Justification</t>
  </si>
  <si>
    <t>TOTAL FROM PERSONNEL SUPPLEMENTAL BUDGET SHEETS</t>
  </si>
  <si>
    <t>TOTAL FROM EQUIPMENT SUPPLEMENTAL BUDGET SHEETS</t>
  </si>
  <si>
    <t>TOTAL FROM SUPPLIES SUPPLEMENTAL BUDGET SHEETS</t>
  </si>
  <si>
    <t>TOTAL FROM CONTRACTUAL SUPPLEMENTAL BUDGET SHEETS</t>
  </si>
  <si>
    <t>TOTAL FROM OTHER SUPPLEMENTAL BUDGET SHEETS</t>
  </si>
  <si>
    <t>Itemize, describe and justify the list below.  Attach complete specifications or a copy of the purchase order.  See attached example for equipment definition and detailed instructions to complete this form.</t>
  </si>
  <si>
    <t>RATE:
BASE:</t>
  </si>
  <si>
    <t>RATE:
TYPE:
BASE:</t>
  </si>
  <si>
    <r>
      <t>Applies only to governmental entities</t>
    </r>
    <r>
      <rPr>
        <sz val="10"/>
        <color indexed="8"/>
        <rFont val="Arial Narrow"/>
        <family val="2"/>
      </rPr>
      <t xml:space="preserve">. The respondent’s current </t>
    </r>
    <r>
      <rPr>
        <u/>
        <sz val="10"/>
        <color indexed="8"/>
        <rFont val="Arial Narrow"/>
        <family val="2"/>
      </rPr>
      <t>central service cost rate</t>
    </r>
    <r>
      <rPr>
        <sz val="10"/>
        <color indexed="8"/>
        <rFont val="Arial Narrow"/>
        <family val="2"/>
      </rPr>
      <t xml:space="preserve"> </t>
    </r>
    <r>
      <rPr>
        <b/>
        <sz val="10"/>
        <color indexed="8"/>
        <rFont val="Arial Narrow"/>
        <family val="2"/>
      </rPr>
      <t>or</t>
    </r>
    <r>
      <rPr>
        <sz val="10"/>
        <color indexed="8"/>
        <rFont val="Arial Narrow"/>
        <family val="2"/>
      </rPr>
      <t xml:space="preserve"> </t>
    </r>
    <r>
      <rPr>
        <u/>
        <sz val="10"/>
        <color indexed="8"/>
        <rFont val="Arial Narrow"/>
        <family val="2"/>
      </rPr>
      <t>indirect cost rate</t>
    </r>
    <r>
      <rPr>
        <sz val="10"/>
        <color indexed="8"/>
        <rFont val="Arial Narrow"/>
        <family val="2"/>
      </rPr>
      <t xml:space="preserve"> based on a rate proposal prepared in accordance with OMB Circular A-87.  </t>
    </r>
    <r>
      <rPr>
        <b/>
        <sz val="10"/>
        <color indexed="8"/>
        <rFont val="Arial Narrow"/>
        <family val="2"/>
      </rPr>
      <t xml:space="preserve">Attach a copy of Certification of Cost Allocation Plan or Certification of Indirect Costs.  
</t>
    </r>
    <r>
      <rPr>
        <b/>
        <u/>
        <sz val="10"/>
        <color indexed="8"/>
        <rFont val="Arial Narrow"/>
        <family val="2"/>
      </rPr>
      <t>Note:</t>
    </r>
    <r>
      <rPr>
        <sz val="10"/>
        <color indexed="8"/>
        <rFont val="Arial Narrow"/>
        <family val="2"/>
      </rPr>
      <t xml:space="preserve"> Governmental units with only a Central Service Cost Rate must also include the indirect cost of the governmental units department (i.e. Health Department).  In this case indirect costs will be comprised of central service costs (determined by applying the rate) and the indirect costs of the governmental department.  The allocation of indirect costs must be addressed in Part V - Indirect Cost Allocation of the Cost Allocation Plan that is submitted to DSHS.</t>
    </r>
  </si>
  <si>
    <t># of Months, Hours, Units, etc.</t>
  </si>
  <si>
    <t>Number of:</t>
  </si>
  <si>
    <t>Location
City/State</t>
  </si>
  <si>
    <t>Days/Employees</t>
  </si>
  <si>
    <t xml:space="preserve">A cost allocation plan.  A cost allocation plan as specified in the DSHS Contractor's Financial Procedures Manual (CFPM), Appendix A  must be submitted to DSHS within 60 days of the contract start date.  The CFPM is available on the following internet web link: http://www.dshs.state.tx.us/contracts/
</t>
  </si>
  <si>
    <t>Cost Per Unit</t>
  </si>
  <si>
    <t xml:space="preserve"> </t>
  </si>
  <si>
    <t>METHOD OF PAYMENT   
(i.e., Monthly, Hourly, Unit, Lump Sum)</t>
  </si>
  <si>
    <t>Vacant Y/N</t>
  </si>
  <si>
    <r>
      <t xml:space="preserve">Certification or License </t>
    </r>
    <r>
      <rPr>
        <b/>
        <sz val="8"/>
        <color indexed="8"/>
        <rFont val="Arial Narrow"/>
        <family val="2"/>
      </rPr>
      <t>(Enter NA if not required)</t>
    </r>
  </si>
  <si>
    <t>Salary/Wages Requested for Project</t>
  </si>
  <si>
    <t>Number of Months</t>
  </si>
  <si>
    <t>Total Average Monthly Salary/Wage</t>
  </si>
  <si>
    <t>SalaryWage Total</t>
  </si>
  <si>
    <t>TOTAL FROM TRAVEL SUPPLEMENTAL CONFERENCE/WORKSHOP BUDGET SHEETS</t>
  </si>
  <si>
    <t>TOTAL FROM TRAVEL SUPPLEMENTAL OTHER/LOCAL TRAVEL COSTS BUDGET SHEETS</t>
  </si>
  <si>
    <t>The budget templates (two per budget category) that follow are intended to supplement cost reimbursement budgets when there are too many items to fit on the primary budget template.  Applicants that have utilized all the lines on the primary budget template must use the supplemental templates to list detail information for the respective budget category.  For example, after all the lines on the primary budget template for Personnel (tab labled Form I - 1 Personnel) have been used, go to the supplemental template labled "Form I - 1a Personnel Supp” and if all the lines are used on this template, go to the next template labled "Form I - 1b Personnel".  The amounts on each supplemental template will automatically total and the total from both templates will automatically be inserted on the last line of the primary budget template. 
The supplemental budget templates are:</t>
  </si>
  <si>
    <t>Budget
Total</t>
  </si>
  <si>
    <t>Distribution
Total</t>
  </si>
  <si>
    <t>TOTAL FOR:</t>
  </si>
  <si>
    <t>Check Totals For:</t>
  </si>
  <si>
    <t>Distribution Totals</t>
  </si>
  <si>
    <t>Budget Categories</t>
  </si>
  <si>
    <t>NOTE:  The "Total Budget" amount for each Budget Category will have to be allocated (entered) manually among the funding sources.  Enter amounts in whole dollars.  After amounts have been entered for each funding source, verify that the "Distribution Total" below equals the respective amount under the "Total Budget" from column (1).</t>
  </si>
  <si>
    <t>Budget
Catetory</t>
  </si>
  <si>
    <t>Budget
Category</t>
  </si>
  <si>
    <t>Budget Total</t>
  </si>
  <si>
    <r>
      <t xml:space="preserve">Itemize and describe each supply item and </t>
    </r>
    <r>
      <rPr>
        <b/>
        <sz val="10"/>
        <color indexed="8"/>
        <rFont val="Arial Narrow"/>
        <family val="2"/>
      </rPr>
      <t>provide an estimated quantity and cost (i.e. #of boxes &amp; cost/box) if applicable.</t>
    </r>
    <r>
      <rPr>
        <sz val="10"/>
        <color indexed="8"/>
        <rFont val="Arial Narrow"/>
        <family val="2"/>
      </rPr>
      <t xml:space="preserve">  Provide a justification for each supply item.  Costs may be categorized by each general type (e.g., office, computer, medical, educational, etc.)  See attached example for definition of supplies and detailed instructions to complete this form.</t>
    </r>
  </si>
  <si>
    <r>
      <t xml:space="preserve">RATE OF PAYMENT </t>
    </r>
    <r>
      <rPr>
        <b/>
        <sz val="8"/>
        <color indexed="8"/>
        <rFont val="Arial Narrow"/>
        <family val="2"/>
      </rPr>
      <t>(i.e., hourly rate, unit rate, lump sum amount)</t>
    </r>
  </si>
  <si>
    <t xml:space="preserve">* </t>
  </si>
  <si>
    <t xml:space="preserve">Enter the legal name of your organization in the space provided for "Legal Name of Respondent" on Form I -Budget Summary; doing so will populate the budget category detail templates with your organizations name. </t>
  </si>
  <si>
    <r>
      <t xml:space="preserve">(Examples and instructions for completing the Budget Category Detail Templates are in a separate Excel file located under Templates for Cost Reimbursement Budgets located at :   </t>
    </r>
    <r>
      <rPr>
        <i/>
        <sz val="10"/>
        <color indexed="12"/>
        <rFont val="Arial"/>
        <family val="2"/>
      </rPr>
      <t>http://www.dshs.state.tx.us/grants/forms.shtm</t>
    </r>
  </si>
  <si>
    <t xml:space="preserve">Complete each budget category detail template. Instructions for completing each budget category detail template are in a separate document. If a primary budget category detail template does not accommodate all items in your budget, use the respective supplemental budget template at the end of this workbook. The total of each supplemental category detail budget template will automatically populate to the last line of the respective primary budget category template. </t>
  </si>
  <si>
    <t xml:space="preserve">Refer to the table below the budget template table to verify that the amounts distributed ("Distribution Total") in each budget category equals the "Budget Total" for each respective category. Next, verify that the overall total of all distributions ("Distribution Totals") equals the Budget Total. </t>
  </si>
  <si>
    <r>
      <t xml:space="preserve">Enter the total amount of "Program Income" anticipated for this program in row "K" under the "Total Budget" column (1). The total program income budgeted will be automatically allocated to each funding source based on the percentage of funding of the total budget. Information on program income is available in the DSHS Contractors Financial Procedures Manual located at the following web site:  </t>
    </r>
    <r>
      <rPr>
        <sz val="10"/>
        <color indexed="12"/>
        <rFont val="Arial"/>
        <family val="2"/>
      </rPr>
      <t xml:space="preserve">http://www.dshs.state.tx.us/contracts/ </t>
    </r>
    <r>
      <rPr>
        <sz val="10"/>
        <rFont val="Arial"/>
        <family val="2"/>
      </rPr>
      <t xml:space="preserve">  </t>
    </r>
  </si>
  <si>
    <t>After you have completed each budget category detail form, go to Form I-Budget Summary and input other sources of funding manually (if any) in Columns 3 - 6 for each budget category.</t>
  </si>
  <si>
    <t xml:space="preserve">General Instructions for Completing Budget Forms
DSHS Costs Only Budgeted on Detail Category Pages </t>
  </si>
  <si>
    <t>Disease Intervention Specialist (P)</t>
  </si>
  <si>
    <t>Conducts Field Investigations to provide disease intervention and field rapid tests for HIV and Syphilis, Partner Elicitation/notification</t>
  </si>
  <si>
    <t>Senior Health Data Analyst (P)</t>
  </si>
  <si>
    <t>Increase capacity for community data management and analysis to inform public health interventions in the county with specifc focus on STI and other health disparities across communities</t>
  </si>
  <si>
    <t xml:space="preserve">New Staff Training </t>
  </si>
  <si>
    <t>3</t>
  </si>
  <si>
    <t xml:space="preserve">Reimbursable mileage for staff to conduct file work for DIS to conduct field visits and conduct partner services. </t>
  </si>
  <si>
    <t>Fundamental of Sexually Transmitted Disease Intervention Training. Three New staff required to attend as part of program requirements. Training dates and locations to be announced by DSHS for 3 Employees</t>
  </si>
  <si>
    <t>Cellphone Wireless Services (Phone and WIFI Hotspot)</t>
  </si>
  <si>
    <t>City of Houston Public Health Laboratory</t>
  </si>
  <si>
    <t>Rapid HIV Test Kits</t>
  </si>
  <si>
    <t>Rapid Syphilis Tests Kits</t>
  </si>
  <si>
    <t>GC/CT Test Kits</t>
  </si>
  <si>
    <t>Sypilis Point of Care Testing field - Average $10/test X 100 Kits. This contributes to the 10% allowable for diagnostic testing.</t>
  </si>
  <si>
    <t>HIV Point of Care Testing field - Average $10/test X 100 Kits. This contributes to the 10% allowable for diagnostic testing.</t>
  </si>
  <si>
    <t>GC/CT Point of Care Testing field - Average $10/test X 100 Kits. This contributes to the 10% allowable for diagnostic testing.</t>
  </si>
  <si>
    <t>AllGeo</t>
  </si>
  <si>
    <t>Laminator #351655 ($32 Each X 1)</t>
  </si>
  <si>
    <t>Laminating Sheets #801826 ($28/Pack X 2 Packs)</t>
  </si>
  <si>
    <t>3 Hole Punch #908848 ($28 Each X 3)</t>
  </si>
  <si>
    <t>Avery Binder Dividers Set of 6 #8364981 ($35.49/Pack X 3)</t>
  </si>
  <si>
    <t>General Supplies (Support Clinic Operations)</t>
  </si>
  <si>
    <t>Oversees the program and clinical operations of the STI program &amp; ensure that program is successfully implemented</t>
  </si>
  <si>
    <t>Staplers #426487 ($26 Each X 3)</t>
  </si>
  <si>
    <t>Staple Removers #908681 ($7/Each X 2)</t>
  </si>
  <si>
    <t>AllGeo Service provides real time alerts and notifications to help safely monitor field operation workers - Annual Subscription Fee (2 Employees) $240 + One Time Set up Fee ($10/Device X 2 Devices)  $20 = $260</t>
  </si>
  <si>
    <t>Y</t>
  </si>
  <si>
    <t>Writing Pads #305706 ($15 Each X 8)</t>
  </si>
  <si>
    <t>Wireless Services (Phone and WIFI Hotspot) Safety - maintain communication with staff and clients while out in the field.  Provide mobile # to clients so they can reach DIS workers.  ($75/Month x 3 FTEs X 9 Months)</t>
  </si>
  <si>
    <t>Monthly service cost to provide diagnostic reports to rendering medical providers. ($850/Month X 9 Months)</t>
  </si>
  <si>
    <t>Fort Bend County</t>
  </si>
  <si>
    <t>N/A</t>
  </si>
  <si>
    <t>RN</t>
  </si>
  <si>
    <r>
      <t xml:space="preserve">Fringe Benefits: Social Security - 7.65% </t>
    </r>
    <r>
      <rPr>
        <b/>
        <sz val="10"/>
        <color rgb="FF000000"/>
        <rFont val="Arial Narrow"/>
        <family val="2"/>
      </rPr>
      <t>($13,797)</t>
    </r>
    <r>
      <rPr>
        <b/>
        <sz val="10"/>
        <color indexed="8"/>
        <rFont val="Arial Narrow"/>
        <family val="2"/>
      </rPr>
      <t>, Group Health - ($16,100 annually/FTE calculated to 9 months for 3.9 FTE = $45,885), Workers Compensation - 1.0% ($1,804), P&amp;C - 2.8% ($5,050), Retirement - 13.45% ($24,257); TOTAL: $90,793</t>
    </r>
  </si>
  <si>
    <t>Pens #664011 ($8/Box X 5 Boxes)</t>
  </si>
  <si>
    <t>Dell Docking Station WD19S 180W ($311.99 Each X 3)</t>
  </si>
  <si>
    <t>Dell 27 Monitor S2721D ($199.99 Each X 8)</t>
  </si>
  <si>
    <t>Paper - 10 Reams per case ($45/Case X 4Cases)</t>
  </si>
  <si>
    <t>Highlighters #2874483 ($6/Box X 5)</t>
  </si>
  <si>
    <t>Post-it Notes #1230652 ($19/Pack X 6 Packs)</t>
  </si>
  <si>
    <t xml:space="preserve">Support clinic operations </t>
  </si>
  <si>
    <t xml:space="preserve"> Sharpie Pens x2 boxes </t>
  </si>
  <si>
    <t>Pencils x 2 boxes</t>
  </si>
  <si>
    <t xml:space="preserve"> Pencil sharpner x 2 </t>
  </si>
  <si>
    <t xml:space="preserve">suppot clinic operations </t>
  </si>
  <si>
    <t xml:space="preserve">Program Manager (E) </t>
  </si>
  <si>
    <t xml:space="preserve"> Dell Latitude 7420 Laptop x 2</t>
  </si>
  <si>
    <t>Clinic operations , data entry, patient records ($ 1525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</si>
</sst>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8" formatCode="&quot;$&quot;#,##0.00_);[Red]\(&quot;$&quot;#,##0.00\)"/>
    <numFmt numFmtId="164" formatCode="&quot;$&quot;#,##0.00"/>
    <numFmt numFmtId="165" formatCode="&quot;$&quot;#,##0"/>
    <numFmt numFmtId="166" formatCode="&quot;$&quot;#,##0.000"/>
  </numFmts>
  <fonts count="47" x14ac:knownFonts="1">
    <font>
      <sz val="10"/>
      <name val="Arial"/>
    </font>
    <font>
      <b/>
      <sz val="13"/>
      <color indexed="8"/>
      <name val="Arial Black"/>
      <family val="2"/>
    </font>
    <font>
      <b/>
      <sz val="12"/>
      <color indexed="8"/>
      <name val="Arial Black"/>
      <family val="2"/>
    </font>
    <font>
      <sz val="10"/>
      <name val="Arial"/>
      <family val="2"/>
    </font>
    <font>
      <sz val="10"/>
      <name val="Times New Roman"/>
      <family val="1"/>
    </font>
    <font>
      <b/>
      <sz val="10"/>
      <name val="Arial"/>
      <family val="2"/>
    </font>
    <font>
      <b/>
      <sz val="10"/>
      <color indexed="8"/>
      <name val="Arial"/>
      <family val="2"/>
    </font>
    <font>
      <sz val="11"/>
      <name val="Arial"/>
      <family val="2"/>
    </font>
    <font>
      <sz val="11"/>
      <color indexed="8"/>
      <name val="Arial"/>
      <family val="2"/>
    </font>
    <font>
      <sz val="10"/>
      <color indexed="8"/>
      <name val="Arial Narrow"/>
      <family val="2"/>
    </font>
    <font>
      <b/>
      <sz val="10"/>
      <color indexed="8"/>
      <name val="Arial Narrow"/>
      <family val="2"/>
    </font>
    <font>
      <sz val="10"/>
      <color indexed="8"/>
      <name val="Arial"/>
      <family val="2"/>
    </font>
    <font>
      <sz val="8"/>
      <name val="Arial"/>
      <family val="2"/>
    </font>
    <font>
      <b/>
      <sz val="10"/>
      <name val="Arial Black"/>
      <family val="2"/>
    </font>
    <font>
      <b/>
      <sz val="10"/>
      <name val="Arial"/>
      <family val="2"/>
    </font>
    <font>
      <b/>
      <sz val="11"/>
      <color indexed="8"/>
      <name val="Arial Narrow"/>
      <family val="2"/>
    </font>
    <font>
      <sz val="11"/>
      <name val="Arial"/>
      <family val="2"/>
    </font>
    <font>
      <b/>
      <u/>
      <sz val="10"/>
      <name val="Arial"/>
      <family val="2"/>
    </font>
    <font>
      <sz val="9"/>
      <color indexed="8"/>
      <name val="Arial Narrow"/>
      <family val="2"/>
    </font>
    <font>
      <b/>
      <sz val="9"/>
      <color indexed="8"/>
      <name val="Arial Narrow"/>
      <family val="2"/>
    </font>
    <font>
      <b/>
      <sz val="11"/>
      <name val="Arial"/>
      <family val="2"/>
    </font>
    <font>
      <sz val="10"/>
      <name val="Arial Narrow"/>
      <family val="2"/>
    </font>
    <font>
      <sz val="9"/>
      <name val="Arial Narrow"/>
      <family val="2"/>
    </font>
    <font>
      <b/>
      <sz val="9"/>
      <name val="Arial Narrow"/>
      <family val="2"/>
    </font>
    <font>
      <sz val="11"/>
      <color indexed="8"/>
      <name val="Arial Narrow"/>
      <family val="2"/>
    </font>
    <font>
      <b/>
      <sz val="10"/>
      <name val="Arial Narrow"/>
      <family val="2"/>
    </font>
    <font>
      <u/>
      <sz val="10"/>
      <name val="Arial"/>
      <family val="2"/>
    </font>
    <font>
      <b/>
      <sz val="11"/>
      <color indexed="8"/>
      <name val="Arial"/>
      <family val="2"/>
    </font>
    <font>
      <b/>
      <sz val="11"/>
      <name val="Arial"/>
      <family val="2"/>
    </font>
    <font>
      <b/>
      <u/>
      <sz val="10"/>
      <color indexed="8"/>
      <name val="Arial Narrow"/>
      <family val="2"/>
    </font>
    <font>
      <b/>
      <sz val="13"/>
      <name val="Arial Black"/>
      <family val="2"/>
    </font>
    <font>
      <u/>
      <sz val="10"/>
      <color indexed="8"/>
      <name val="Arial Narrow"/>
      <family val="2"/>
    </font>
    <font>
      <b/>
      <i/>
      <sz val="10"/>
      <color indexed="8"/>
      <name val="Arial Narrow"/>
      <family val="2"/>
    </font>
    <font>
      <b/>
      <u/>
      <sz val="10"/>
      <color indexed="8"/>
      <name val="Arial"/>
      <family val="2"/>
    </font>
    <font>
      <b/>
      <sz val="8"/>
      <color indexed="8"/>
      <name val="Arial Narrow"/>
      <family val="2"/>
    </font>
    <font>
      <b/>
      <sz val="12"/>
      <name val="Arial"/>
      <family val="2"/>
    </font>
    <font>
      <sz val="8"/>
      <color indexed="8"/>
      <name val="Arial Narrow"/>
      <family val="2"/>
    </font>
    <font>
      <sz val="8"/>
      <name val="Arial"/>
      <family val="2"/>
    </font>
    <font>
      <sz val="8"/>
      <color indexed="8"/>
      <name val="Arial"/>
      <family val="2"/>
    </font>
    <font>
      <b/>
      <sz val="8"/>
      <color indexed="8"/>
      <name val="Arial"/>
      <family val="2"/>
    </font>
    <font>
      <b/>
      <sz val="8"/>
      <name val="Arial"/>
      <family val="2"/>
    </font>
    <font>
      <b/>
      <sz val="12"/>
      <name val="Arial"/>
      <family val="2"/>
    </font>
    <font>
      <i/>
      <sz val="10"/>
      <color indexed="12"/>
      <name val="Arial"/>
      <family val="2"/>
    </font>
    <font>
      <i/>
      <sz val="10"/>
      <name val="Arial"/>
      <family val="2"/>
    </font>
    <font>
      <sz val="12"/>
      <name val="Arial"/>
      <family val="2"/>
    </font>
    <font>
      <sz val="10"/>
      <color indexed="12"/>
      <name val="Arial"/>
      <family val="2"/>
    </font>
    <font>
      <b/>
      <sz val="10"/>
      <color rgb="FF000000"/>
      <name val="Arial Narrow"/>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5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ck">
        <color indexed="64"/>
      </left>
      <right style="thick">
        <color indexed="64"/>
      </right>
      <top/>
      <bottom style="thin">
        <color indexed="64"/>
      </bottom>
      <diagonal/>
    </border>
    <border>
      <left/>
      <right style="thick">
        <color indexed="64"/>
      </right>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style="medium">
        <color indexed="64"/>
      </left>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454">
    <xf numFmtId="0" fontId="0" fillId="0" borderId="0" xfId="0"/>
    <xf numFmtId="0" fontId="0" fillId="0" borderId="0" xfId="0" applyAlignment="1">
      <alignment horizontal="center"/>
    </xf>
    <xf numFmtId="0" fontId="3" fillId="0" borderId="0" xfId="0" applyFont="1"/>
    <xf numFmtId="0" fontId="6" fillId="0" borderId="0" xfId="0" applyFont="1" applyAlignment="1">
      <alignment horizontal="justify" wrapText="1"/>
    </xf>
    <xf numFmtId="0" fontId="0" fillId="0" borderId="0" xfId="0" applyAlignment="1"/>
    <xf numFmtId="0" fontId="0" fillId="0" borderId="0" xfId="0" applyBorder="1"/>
    <xf numFmtId="0" fontId="0" fillId="0" borderId="0" xfId="0" applyAlignment="1">
      <alignment wrapText="1"/>
    </xf>
    <xf numFmtId="0" fontId="9" fillId="0" borderId="0" xfId="0" applyFont="1" applyAlignment="1">
      <alignment horizontal="justify"/>
    </xf>
    <xf numFmtId="0" fontId="1" fillId="0" borderId="0" xfId="0" applyFont="1" applyAlignment="1">
      <alignment horizontal="center"/>
    </xf>
    <xf numFmtId="0" fontId="5" fillId="0" borderId="0" xfId="0" applyFont="1" applyAlignment="1">
      <alignment horizontal="left" vertical="center" readingOrder="1"/>
    </xf>
    <xf numFmtId="0" fontId="0" fillId="0" borderId="0" xfId="0" applyAlignment="1">
      <alignment horizontal="left" vertical="center" readingOrder="1"/>
    </xf>
    <xf numFmtId="0" fontId="0" fillId="0" borderId="0" xfId="0" applyAlignment="1">
      <alignment vertical="center"/>
    </xf>
    <xf numFmtId="0" fontId="5" fillId="0" borderId="0" xfId="0" applyFont="1" applyAlignment="1">
      <alignment horizontal="center"/>
    </xf>
    <xf numFmtId="0" fontId="21" fillId="0" borderId="0" xfId="0" applyFont="1"/>
    <xf numFmtId="0" fontId="21" fillId="0" borderId="0" xfId="0" applyFont="1" applyBorder="1"/>
    <xf numFmtId="0" fontId="3" fillId="0" borderId="0" xfId="0" applyFont="1" applyAlignment="1">
      <alignment horizontal="center"/>
    </xf>
    <xf numFmtId="0" fontId="15" fillId="0" borderId="1" xfId="0" applyFont="1" applyBorder="1" applyAlignment="1">
      <alignment horizontal="center" vertical="center" wrapText="1"/>
    </xf>
    <xf numFmtId="0" fontId="28" fillId="0" borderId="0" xfId="0" applyFont="1" applyAlignment="1">
      <alignment vertical="center"/>
    </xf>
    <xf numFmtId="0" fontId="15" fillId="0" borderId="2" xfId="0" applyFont="1" applyBorder="1" applyAlignment="1">
      <alignment horizontal="center" vertical="center" wrapText="1"/>
    </xf>
    <xf numFmtId="49" fontId="15" fillId="0" borderId="3"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justify" vertical="center" wrapText="1"/>
    </xf>
    <xf numFmtId="164" fontId="9" fillId="0" borderId="4" xfId="0" applyNumberFormat="1" applyFont="1" applyBorder="1" applyAlignment="1">
      <alignment horizontal="justify" vertical="center" wrapText="1"/>
    </xf>
    <xf numFmtId="0" fontId="9" fillId="0" borderId="5" xfId="0" applyFont="1" applyBorder="1" applyAlignment="1">
      <alignment horizontal="left" vertical="center" wrapText="1"/>
    </xf>
    <xf numFmtId="0" fontId="9" fillId="0" borderId="0" xfId="0" applyFont="1" applyAlignment="1">
      <alignment horizontal="left" vertical="center" readingOrder="1"/>
    </xf>
    <xf numFmtId="0" fontId="30" fillId="0" borderId="0" xfId="0" applyFont="1" applyAlignment="1">
      <alignment horizontal="center"/>
    </xf>
    <xf numFmtId="0" fontId="9" fillId="0" borderId="0" xfId="0" applyFont="1" applyAlignment="1">
      <alignment horizontal="left" vertical="top" wrapText="1" readingOrder="1"/>
    </xf>
    <xf numFmtId="0" fontId="32" fillId="0" borderId="0" xfId="0" applyFont="1" applyAlignment="1">
      <alignment horizontal="left" vertical="top" wrapText="1" readingOrder="1"/>
    </xf>
    <xf numFmtId="0" fontId="0" fillId="0" borderId="0" xfId="0" applyFill="1"/>
    <xf numFmtId="0" fontId="11" fillId="0" borderId="6" xfId="0" applyFont="1" applyBorder="1" applyAlignment="1" applyProtection="1">
      <alignment horizontal="center" vertical="center" wrapText="1"/>
      <protection locked="0"/>
    </xf>
    <xf numFmtId="0" fontId="0" fillId="0" borderId="0" xfId="0" applyBorder="1" applyAlignment="1" applyProtection="1">
      <protection locked="0"/>
    </xf>
    <xf numFmtId="0" fontId="11" fillId="0" borderId="6" xfId="0" applyFont="1" applyBorder="1" applyAlignment="1" applyProtection="1">
      <alignment horizontal="justify" vertical="center" wrapText="1"/>
      <protection locked="0"/>
    </xf>
    <xf numFmtId="0" fontId="8" fillId="0" borderId="6" xfId="0" applyFont="1" applyBorder="1" applyAlignment="1" applyProtection="1">
      <alignment horizontal="center" vertical="center" wrapText="1"/>
      <protection locked="0"/>
    </xf>
    <xf numFmtId="0" fontId="11" fillId="0" borderId="6" xfId="0" applyFont="1" applyBorder="1" applyAlignment="1" applyProtection="1">
      <alignment horizontal="left" vertical="center" wrapText="1" readingOrder="1"/>
      <protection locked="0"/>
    </xf>
    <xf numFmtId="164" fontId="11" fillId="0" borderId="6" xfId="0" applyNumberFormat="1" applyFont="1" applyBorder="1" applyAlignment="1" applyProtection="1">
      <alignment horizontal="right" vertical="center" wrapText="1"/>
      <protection locked="0"/>
    </xf>
    <xf numFmtId="0" fontId="0" fillId="0" borderId="0" xfId="0" applyProtection="1"/>
    <xf numFmtId="0" fontId="0" fillId="0" borderId="0" xfId="0" applyBorder="1" applyProtection="1"/>
    <xf numFmtId="0" fontId="22" fillId="0" borderId="7" xfId="0" applyFont="1" applyBorder="1" applyProtection="1">
      <protection locked="0"/>
    </xf>
    <xf numFmtId="0" fontId="5" fillId="0" borderId="0" xfId="0" applyFont="1" applyAlignment="1" applyProtection="1">
      <alignment horizontal="center" vertical="center"/>
      <protection locked="0"/>
    </xf>
    <xf numFmtId="0" fontId="8" fillId="0" borderId="6" xfId="0" applyFont="1" applyBorder="1" applyAlignment="1" applyProtection="1">
      <alignment horizontal="justify" wrapText="1"/>
      <protection locked="0"/>
    </xf>
    <xf numFmtId="0" fontId="8" fillId="0" borderId="6" xfId="0" applyNumberFormat="1" applyFont="1" applyBorder="1" applyAlignment="1" applyProtection="1">
      <alignment horizontal="justify" wrapText="1"/>
      <protection locked="0"/>
    </xf>
    <xf numFmtId="0" fontId="8" fillId="0" borderId="6" xfId="0" applyFont="1" applyBorder="1" applyAlignment="1" applyProtection="1">
      <alignment horizontal="left" vertical="top" wrapText="1"/>
      <protection locked="0"/>
    </xf>
    <xf numFmtId="164" fontId="8" fillId="0" borderId="6" xfId="0" applyNumberFormat="1" applyFont="1" applyBorder="1" applyAlignment="1" applyProtection="1">
      <alignment horizontal="right" wrapText="1"/>
      <protection locked="0"/>
    </xf>
    <xf numFmtId="0" fontId="8" fillId="0" borderId="6" xfId="0" applyFont="1" applyBorder="1" applyAlignment="1" applyProtection="1">
      <alignment horizontal="left" vertical="center" wrapText="1"/>
      <protection locked="0"/>
    </xf>
    <xf numFmtId="0" fontId="9" fillId="0" borderId="0" xfId="0" applyFont="1" applyBorder="1" applyAlignment="1" applyProtection="1">
      <alignment horizontal="center" wrapText="1"/>
      <protection locked="0"/>
    </xf>
    <xf numFmtId="0" fontId="1" fillId="0" borderId="0" xfId="0" applyFont="1" applyAlignment="1" applyProtection="1">
      <alignment horizontal="center"/>
    </xf>
    <xf numFmtId="1" fontId="3" fillId="0" borderId="6" xfId="0" applyNumberFormat="1" applyFont="1" applyBorder="1" applyAlignment="1" applyProtection="1">
      <alignment horizontal="center" vertical="center" wrapText="1"/>
      <protection locked="0"/>
    </xf>
    <xf numFmtId="0" fontId="6" fillId="0" borderId="0" xfId="0" applyFont="1" applyAlignment="1">
      <alignment horizontal="justify"/>
    </xf>
    <xf numFmtId="165" fontId="9" fillId="0" borderId="5" xfId="0" applyNumberFormat="1" applyFont="1" applyBorder="1" applyAlignment="1">
      <alignment horizontal="right" vertical="center" wrapText="1"/>
    </xf>
    <xf numFmtId="165" fontId="9" fillId="0" borderId="8" xfId="0" applyNumberFormat="1" applyFont="1" applyBorder="1" applyAlignment="1">
      <alignment horizontal="right" vertical="center" wrapText="1"/>
    </xf>
    <xf numFmtId="165" fontId="9" fillId="0" borderId="7" xfId="0" applyNumberFormat="1" applyFont="1" applyBorder="1" applyAlignment="1" applyProtection="1">
      <alignment horizontal="right" wrapText="1"/>
      <protection locked="0"/>
    </xf>
    <xf numFmtId="165" fontId="3" fillId="0" borderId="9" xfId="0" applyNumberFormat="1" applyFont="1" applyBorder="1" applyAlignment="1" applyProtection="1">
      <alignment vertical="center" wrapText="1"/>
    </xf>
    <xf numFmtId="165" fontId="3" fillId="0" borderId="7" xfId="0" applyNumberFormat="1" applyFont="1" applyBorder="1" applyAlignment="1" applyProtection="1">
      <alignment vertical="center" wrapText="1"/>
    </xf>
    <xf numFmtId="165" fontId="8" fillId="0" borderId="6" xfId="0" applyNumberFormat="1" applyFont="1" applyBorder="1" applyAlignment="1" applyProtection="1">
      <alignment horizontal="justify" wrapText="1"/>
      <protection locked="0"/>
    </xf>
    <xf numFmtId="165" fontId="8" fillId="0" borderId="6" xfId="0" applyNumberFormat="1" applyFont="1" applyBorder="1" applyAlignment="1" applyProtection="1">
      <alignment horizontal="right" wrapText="1"/>
      <protection locked="0"/>
    </xf>
    <xf numFmtId="165" fontId="8" fillId="0" borderId="6" xfId="0" applyNumberFormat="1" applyFont="1" applyBorder="1" applyAlignment="1" applyProtection="1">
      <alignment wrapText="1"/>
      <protection locked="0"/>
    </xf>
    <xf numFmtId="3" fontId="11" fillId="0" borderId="6" xfId="0" applyNumberFormat="1" applyFont="1" applyBorder="1" applyAlignment="1" applyProtection="1">
      <alignment horizontal="right" vertical="center" wrapText="1"/>
      <protection locked="0"/>
    </xf>
    <xf numFmtId="0" fontId="0" fillId="2" borderId="0" xfId="0" applyFill="1" applyAlignment="1">
      <alignment horizontal="center"/>
    </xf>
    <xf numFmtId="0" fontId="0" fillId="2" borderId="0" xfId="0" applyFill="1"/>
    <xf numFmtId="165" fontId="8" fillId="0" borderId="6" xfId="0" applyNumberFormat="1" applyFont="1" applyBorder="1" applyAlignment="1" applyProtection="1">
      <alignment horizontal="right" wrapText="1"/>
    </xf>
    <xf numFmtId="165" fontId="0" fillId="0" borderId="0" xfId="0" applyNumberFormat="1" applyBorder="1" applyAlignment="1" applyProtection="1">
      <alignment horizontal="right"/>
    </xf>
    <xf numFmtId="165" fontId="25" fillId="0" borderId="10" xfId="0" applyNumberFormat="1" applyFont="1" applyBorder="1" applyAlignment="1" applyProtection="1">
      <alignment horizontal="right"/>
    </xf>
    <xf numFmtId="165" fontId="17" fillId="0" borderId="7" xfId="0" applyNumberFormat="1" applyFont="1" applyBorder="1" applyAlignment="1" applyProtection="1">
      <alignment horizontal="left"/>
      <protection locked="0"/>
    </xf>
    <xf numFmtId="166" fontId="3" fillId="0" borderId="6" xfId="0" applyNumberFormat="1" applyFont="1" applyBorder="1" applyAlignment="1" applyProtection="1">
      <alignment horizontal="center" vertical="center" wrapText="1"/>
      <protection locked="0"/>
    </xf>
    <xf numFmtId="165" fontId="9" fillId="0" borderId="6" xfId="0" applyNumberFormat="1" applyFont="1" applyBorder="1" applyAlignment="1" applyProtection="1">
      <alignment horizontal="right" vertical="center" wrapText="1"/>
      <protection locked="0"/>
    </xf>
    <xf numFmtId="165" fontId="9" fillId="0" borderId="7" xfId="0" applyNumberFormat="1" applyFont="1" applyBorder="1" applyAlignment="1" applyProtection="1">
      <alignment horizontal="right" vertical="center" wrapText="1"/>
      <protection locked="0"/>
    </xf>
    <xf numFmtId="0" fontId="9" fillId="2" borderId="0" xfId="0" applyFont="1" applyFill="1" applyBorder="1" applyAlignment="1" applyProtection="1">
      <alignment horizontal="center" wrapText="1"/>
    </xf>
    <xf numFmtId="0" fontId="0" fillId="2" borderId="0" xfId="0" applyFill="1" applyProtection="1"/>
    <xf numFmtId="0" fontId="9" fillId="2" borderId="0" xfId="0" applyFont="1" applyFill="1" applyAlignment="1">
      <alignment horizontal="left" vertical="center" readingOrder="1"/>
    </xf>
    <xf numFmtId="0" fontId="4" fillId="2" borderId="0" xfId="0" applyFont="1" applyFill="1" applyProtection="1">
      <protection locked="0"/>
    </xf>
    <xf numFmtId="9" fontId="5" fillId="0" borderId="0" xfId="0" applyNumberFormat="1" applyFont="1" applyAlignment="1" applyProtection="1">
      <alignment horizontal="center" vertical="top" wrapText="1"/>
    </xf>
    <xf numFmtId="9" fontId="0" fillId="2" borderId="0" xfId="0" applyNumberFormat="1" applyFill="1" applyProtection="1"/>
    <xf numFmtId="0" fontId="0" fillId="2" borderId="0" xfId="0" applyFill="1" applyProtection="1">
      <protection locked="0"/>
    </xf>
    <xf numFmtId="0" fontId="10" fillId="2" borderId="0" xfId="0" applyFont="1" applyFill="1" applyAlignment="1">
      <alignment horizontal="justify" vertical="top" wrapText="1"/>
    </xf>
    <xf numFmtId="0" fontId="3" fillId="0" borderId="0" xfId="0" applyFont="1" applyAlignment="1" applyProtection="1">
      <alignment horizontal="left" vertical="top" wrapText="1"/>
      <protection locked="0"/>
    </xf>
    <xf numFmtId="0" fontId="3" fillId="0" borderId="0" xfId="0" applyFont="1" applyAlignment="1" applyProtection="1">
      <alignment vertical="top" wrapText="1"/>
      <protection locked="0"/>
    </xf>
    <xf numFmtId="0" fontId="0" fillId="0" borderId="0" xfId="0" applyAlignment="1">
      <alignment vertical="top" wrapText="1"/>
    </xf>
    <xf numFmtId="0" fontId="35" fillId="0" borderId="0" xfId="0" applyFont="1" applyAlignment="1">
      <alignment horizontal="center"/>
    </xf>
    <xf numFmtId="165" fontId="9" fillId="0" borderId="3" xfId="0" applyNumberFormat="1" applyFont="1" applyBorder="1" applyAlignment="1" applyProtection="1">
      <alignment horizontal="right" vertical="center" wrapText="1"/>
    </xf>
    <xf numFmtId="165" fontId="9" fillId="0" borderId="3" xfId="0" applyNumberFormat="1" applyFont="1" applyBorder="1" applyAlignment="1" applyProtection="1">
      <alignment horizontal="right" vertical="center" wrapText="1"/>
      <protection locked="0"/>
    </xf>
    <xf numFmtId="165" fontId="9" fillId="0" borderId="8" xfId="0" applyNumberFormat="1" applyFont="1" applyBorder="1" applyAlignment="1" applyProtection="1">
      <alignment horizontal="right" vertical="center" wrapText="1"/>
      <protection locked="0"/>
    </xf>
    <xf numFmtId="0" fontId="5" fillId="0" borderId="0" xfId="0" applyFont="1" applyBorder="1" applyAlignment="1">
      <alignment horizontal="left" vertical="top" wrapText="1"/>
    </xf>
    <xf numFmtId="165" fontId="11" fillId="0" borderId="0" xfId="0" applyNumberFormat="1" applyFont="1" applyBorder="1" applyAlignment="1" applyProtection="1">
      <alignment horizontal="right" wrapText="1"/>
      <protection locked="0"/>
    </xf>
    <xf numFmtId="0" fontId="0" fillId="0" borderId="0" xfId="0"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Alignment="1" applyProtection="1"/>
    <xf numFmtId="0" fontId="10" fillId="3" borderId="11" xfId="0" applyFont="1" applyFill="1" applyBorder="1" applyAlignment="1" applyProtection="1">
      <alignment horizontal="center" vertical="center" wrapText="1"/>
    </xf>
    <xf numFmtId="0" fontId="10" fillId="3" borderId="11" xfId="0" applyFont="1" applyFill="1" applyBorder="1" applyAlignment="1" applyProtection="1">
      <alignment horizontal="center" wrapText="1"/>
    </xf>
    <xf numFmtId="165" fontId="11" fillId="0" borderId="6" xfId="0" applyNumberFormat="1" applyFont="1" applyBorder="1" applyAlignment="1" applyProtection="1">
      <alignment horizontal="right" wrapText="1"/>
    </xf>
    <xf numFmtId="0" fontId="21" fillId="0" borderId="0" xfId="0" applyFont="1" applyAlignment="1" applyProtection="1"/>
    <xf numFmtId="0" fontId="21" fillId="0" borderId="0" xfId="0" applyFont="1" applyProtection="1"/>
    <xf numFmtId="0" fontId="25" fillId="0" borderId="0" xfId="0" applyFont="1" applyAlignment="1" applyProtection="1">
      <alignment horizontal="center"/>
    </xf>
    <xf numFmtId="0" fontId="6" fillId="0" borderId="0" xfId="0" applyFont="1" applyAlignment="1" applyProtection="1">
      <alignment horizontal="justify" wrapText="1"/>
    </xf>
    <xf numFmtId="0" fontId="0" fillId="0" borderId="0" xfId="0" applyAlignment="1" applyProtection="1">
      <protection locked="0"/>
    </xf>
    <xf numFmtId="0" fontId="0" fillId="0" borderId="0" xfId="0" applyProtection="1">
      <protection locked="0"/>
    </xf>
    <xf numFmtId="0" fontId="6" fillId="0" borderId="0" xfId="0" applyFont="1" applyAlignment="1" applyProtection="1">
      <alignment horizontal="justify" wrapText="1"/>
      <protection locked="0"/>
    </xf>
    <xf numFmtId="0" fontId="9" fillId="0" borderId="0" xfId="0" applyFont="1" applyAlignment="1" applyProtection="1">
      <alignment horizontal="justify"/>
      <protection locked="0"/>
    </xf>
    <xf numFmtId="0" fontId="28" fillId="0" borderId="0" xfId="0" applyFont="1" applyProtection="1">
      <protection locked="0"/>
    </xf>
    <xf numFmtId="0" fontId="37" fillId="0" borderId="0" xfId="0" applyFont="1" applyBorder="1" applyAlignment="1" applyProtection="1">
      <alignment horizontal="right"/>
      <protection locked="0"/>
    </xf>
    <xf numFmtId="0" fontId="8" fillId="0" borderId="0" xfId="0" applyFont="1" applyBorder="1" applyAlignment="1" applyProtection="1">
      <alignment horizontal="justify" wrapText="1"/>
      <protection locked="0"/>
    </xf>
    <xf numFmtId="165" fontId="8" fillId="0" borderId="0" xfId="0" applyNumberFormat="1" applyFont="1" applyBorder="1" applyAlignment="1" applyProtection="1">
      <alignment wrapText="1"/>
      <protection locked="0"/>
    </xf>
    <xf numFmtId="0" fontId="0" fillId="0" borderId="0" xfId="0" applyBorder="1" applyProtection="1">
      <protection locked="0"/>
    </xf>
    <xf numFmtId="0" fontId="15" fillId="3" borderId="11" xfId="0" applyFont="1" applyFill="1" applyBorder="1" applyAlignment="1" applyProtection="1">
      <alignment horizontal="center" wrapText="1"/>
    </xf>
    <xf numFmtId="0" fontId="15" fillId="0" borderId="0" xfId="0" applyFont="1" applyBorder="1" applyAlignment="1" applyProtection="1">
      <alignment horizontal="center" wrapText="1"/>
    </xf>
    <xf numFmtId="165" fontId="27" fillId="0" borderId="10" xfId="0" applyNumberFormat="1" applyFont="1" applyBorder="1" applyAlignment="1" applyProtection="1">
      <alignment wrapText="1"/>
    </xf>
    <xf numFmtId="165" fontId="8" fillId="0" borderId="0" xfId="0" applyNumberFormat="1" applyFont="1" applyBorder="1" applyAlignment="1" applyProtection="1">
      <alignment horizontal="right" wrapText="1"/>
      <protection locked="0"/>
    </xf>
    <xf numFmtId="165" fontId="27" fillId="0" borderId="10" xfId="0" applyNumberFormat="1" applyFont="1" applyBorder="1" applyAlignment="1" applyProtection="1">
      <alignment horizontal="right" wrapText="1"/>
    </xf>
    <xf numFmtId="0" fontId="8" fillId="0" borderId="0" xfId="0" applyFont="1" applyBorder="1" applyAlignment="1" applyProtection="1">
      <alignment horizontal="right" wrapText="1"/>
      <protection locked="0"/>
    </xf>
    <xf numFmtId="0" fontId="5" fillId="0" borderId="0" xfId="0" applyFont="1" applyAlignment="1" applyProtection="1">
      <alignment horizontal="justify" wrapText="1"/>
      <protection locked="0"/>
    </xf>
    <xf numFmtId="0" fontId="5" fillId="0" borderId="0" xfId="0" applyFont="1" applyBorder="1" applyAlignment="1" applyProtection="1">
      <alignment horizontal="justify" vertical="top" wrapText="1"/>
      <protection locked="0"/>
    </xf>
    <xf numFmtId="0" fontId="3" fillId="0" borderId="0" xfId="0" applyFont="1" applyBorder="1" applyProtection="1">
      <protection locked="0"/>
    </xf>
    <xf numFmtId="0" fontId="23" fillId="0" borderId="0" xfId="0" applyFont="1" applyProtection="1">
      <protection locked="0"/>
    </xf>
    <xf numFmtId="0" fontId="23" fillId="0" borderId="0" xfId="0" applyFont="1" applyBorder="1" applyAlignment="1" applyProtection="1">
      <alignment horizontal="right"/>
      <protection locked="0"/>
    </xf>
    <xf numFmtId="165" fontId="9" fillId="0" borderId="0" xfId="0" applyNumberFormat="1" applyFont="1" applyBorder="1" applyAlignment="1" applyProtection="1">
      <alignment horizontal="right" wrapText="1"/>
      <protection locked="0"/>
    </xf>
    <xf numFmtId="0" fontId="5" fillId="0" borderId="0" xfId="0" applyFont="1" applyAlignment="1" applyProtection="1">
      <alignment horizontal="center"/>
      <protection locked="0"/>
    </xf>
    <xf numFmtId="164" fontId="0" fillId="0" borderId="0" xfId="0" applyNumberFormat="1" applyBorder="1" applyAlignment="1" applyProtection="1">
      <alignment horizontal="center"/>
      <protection locked="0"/>
    </xf>
    <xf numFmtId="0" fontId="3" fillId="0" borderId="0" xfId="0" applyFont="1" applyProtection="1">
      <protection locked="0"/>
    </xf>
    <xf numFmtId="0" fontId="3" fillId="0" borderId="0" xfId="0" applyFont="1" applyBorder="1" applyAlignment="1" applyProtection="1">
      <alignment horizontal="justify" vertical="top" wrapText="1"/>
      <protection locked="0"/>
    </xf>
    <xf numFmtId="0" fontId="3" fillId="0" borderId="0" xfId="0" applyFont="1" applyBorder="1" applyAlignment="1" applyProtection="1">
      <alignment horizontal="center" vertical="center" wrapText="1"/>
      <protection locked="0"/>
    </xf>
    <xf numFmtId="164" fontId="3" fillId="0" borderId="0" xfId="0" applyNumberFormat="1" applyFont="1" applyBorder="1" applyAlignment="1" applyProtection="1">
      <alignment horizontal="center" vertical="center" wrapText="1"/>
      <protection locked="0"/>
    </xf>
    <xf numFmtId="8" fontId="3" fillId="0" borderId="0" xfId="0" applyNumberFormat="1" applyFont="1" applyBorder="1" applyAlignment="1" applyProtection="1">
      <alignment horizontal="center" vertical="center" wrapText="1"/>
      <protection locked="0"/>
    </xf>
    <xf numFmtId="0" fontId="10" fillId="0" borderId="0" xfId="0" applyFont="1" applyBorder="1" applyAlignment="1" applyProtection="1">
      <alignment horizontal="right" wrapText="1"/>
      <protection locked="0"/>
    </xf>
    <xf numFmtId="6" fontId="9" fillId="0" borderId="0" xfId="0" applyNumberFormat="1" applyFont="1" applyBorder="1" applyAlignment="1" applyProtection="1">
      <alignment horizontal="center" wrapText="1"/>
      <protection locked="0"/>
    </xf>
    <xf numFmtId="0" fontId="15" fillId="0" borderId="0" xfId="0" applyFont="1" applyBorder="1" applyAlignment="1" applyProtection="1">
      <alignment horizontal="right" wrapText="1"/>
      <protection locked="0"/>
    </xf>
    <xf numFmtId="0" fontId="0" fillId="0" borderId="0" xfId="0" applyBorder="1" applyAlignment="1" applyProtection="1">
      <alignment vertical="center"/>
      <protection locked="0"/>
    </xf>
    <xf numFmtId="0" fontId="0" fillId="0" borderId="0" xfId="0" applyAlignment="1" applyProtection="1">
      <alignment vertical="center"/>
      <protection locked="0"/>
    </xf>
    <xf numFmtId="0" fontId="0" fillId="0" borderId="12" xfId="0" applyBorder="1" applyProtection="1">
      <protection locked="0"/>
    </xf>
    <xf numFmtId="0" fontId="10" fillId="0" borderId="0" xfId="0" applyFont="1" applyBorder="1" applyAlignment="1" applyProtection="1">
      <alignment horizontal="justify" vertical="top" wrapText="1"/>
      <protection locked="0"/>
    </xf>
    <xf numFmtId="0" fontId="5" fillId="0" borderId="0" xfId="0" applyFont="1" applyAlignment="1" applyProtection="1">
      <alignment horizontal="center" vertical="center"/>
    </xf>
    <xf numFmtId="0" fontId="5" fillId="2" borderId="1" xfId="0" applyFont="1" applyFill="1" applyBorder="1" applyAlignment="1" applyProtection="1">
      <alignment horizontal="justify" vertical="center" wrapText="1"/>
    </xf>
    <xf numFmtId="0" fontId="19" fillId="3" borderId="13" xfId="0" applyFont="1" applyFill="1" applyBorder="1" applyAlignment="1" applyProtection="1">
      <alignment horizontal="center" vertical="center" wrapText="1"/>
    </xf>
    <xf numFmtId="0" fontId="19" fillId="3" borderId="14" xfId="0" applyFont="1" applyFill="1" applyBorder="1" applyAlignment="1" applyProtection="1">
      <alignment horizontal="center" vertical="center" wrapText="1"/>
    </xf>
    <xf numFmtId="0" fontId="23" fillId="3" borderId="15" xfId="0" applyFont="1" applyFill="1" applyBorder="1" applyAlignment="1" applyProtection="1">
      <alignment vertical="center" wrapText="1"/>
    </xf>
    <xf numFmtId="0" fontId="18" fillId="0" borderId="6" xfId="0" applyFont="1" applyBorder="1" applyAlignment="1" applyProtection="1">
      <alignment horizontal="justify" wrapText="1"/>
    </xf>
    <xf numFmtId="0" fontId="18" fillId="0" borderId="7" xfId="0" applyFont="1" applyBorder="1" applyAlignment="1" applyProtection="1">
      <alignment horizontal="justify" wrapText="1"/>
    </xf>
    <xf numFmtId="0" fontId="22" fillId="0" borderId="7" xfId="0" applyFont="1" applyBorder="1" applyAlignment="1" applyProtection="1">
      <alignment horizontal="left"/>
    </xf>
    <xf numFmtId="0" fontId="23" fillId="0" borderId="7" xfId="0" applyFont="1" applyBorder="1" applyAlignment="1" applyProtection="1">
      <alignment horizontal="right"/>
    </xf>
    <xf numFmtId="165" fontId="9" fillId="0" borderId="7" xfId="0" applyNumberFormat="1" applyFont="1" applyBorder="1" applyAlignment="1" applyProtection="1">
      <alignment horizontal="right" wrapText="1"/>
    </xf>
    <xf numFmtId="165" fontId="0" fillId="0" borderId="10" xfId="0" applyNumberFormat="1" applyBorder="1" applyAlignment="1" applyProtection="1">
      <alignment horizontal="right"/>
    </xf>
    <xf numFmtId="0" fontId="5" fillId="0" borderId="0" xfId="0" applyFont="1" applyAlignment="1" applyProtection="1">
      <alignment horizontal="center"/>
    </xf>
    <xf numFmtId="0" fontId="19" fillId="3" borderId="13" xfId="0" applyFont="1" applyFill="1" applyBorder="1" applyAlignment="1" applyProtection="1">
      <alignment horizontal="center" vertical="top" wrapText="1"/>
    </xf>
    <xf numFmtId="0" fontId="23" fillId="0" borderId="14" xfId="0" applyFont="1" applyBorder="1" applyAlignment="1" applyProtection="1">
      <alignment horizontal="center" vertical="top" wrapText="1"/>
    </xf>
    <xf numFmtId="0" fontId="19" fillId="3" borderId="15" xfId="0" applyFont="1" applyFill="1" applyBorder="1" applyAlignment="1" applyProtection="1">
      <alignment horizontal="center" vertical="top" wrapText="1"/>
    </xf>
    <xf numFmtId="6" fontId="3" fillId="0" borderId="10" xfId="0" applyNumberFormat="1" applyFont="1" applyBorder="1" applyAlignment="1" applyProtection="1">
      <alignment horizontal="center" vertical="center" wrapText="1"/>
    </xf>
    <xf numFmtId="0" fontId="10" fillId="0" borderId="0" xfId="0" applyFont="1" applyBorder="1" applyAlignment="1" applyProtection="1">
      <alignment horizontal="right" vertical="center" wrapText="1"/>
    </xf>
    <xf numFmtId="6" fontId="9" fillId="0" borderId="7" xfId="0" applyNumberFormat="1" applyFont="1" applyBorder="1" applyAlignment="1" applyProtection="1">
      <alignment horizontal="center" vertical="center" wrapText="1"/>
    </xf>
    <xf numFmtId="0" fontId="10" fillId="0" borderId="0" xfId="0" applyFont="1" applyBorder="1" applyAlignment="1" applyProtection="1">
      <alignment horizontal="right" vertical="center"/>
    </xf>
    <xf numFmtId="0" fontId="4" fillId="0" borderId="0" xfId="0" applyFont="1" applyAlignment="1" applyProtection="1">
      <alignment vertical="center" wrapText="1"/>
    </xf>
    <xf numFmtId="0" fontId="0" fillId="0" borderId="0" xfId="0" applyBorder="1" applyAlignment="1" applyProtection="1">
      <alignment vertical="center"/>
    </xf>
    <xf numFmtId="6" fontId="15" fillId="0" borderId="10" xfId="0" applyNumberFormat="1" applyFont="1" applyBorder="1" applyAlignment="1" applyProtection="1">
      <alignment horizontal="center" vertical="center" wrapText="1"/>
    </xf>
    <xf numFmtId="0" fontId="19" fillId="0" borderId="0" xfId="0" applyFont="1" applyBorder="1" applyAlignment="1" applyProtection="1">
      <alignment horizontal="right" vertical="center" readingOrder="1"/>
    </xf>
    <xf numFmtId="0" fontId="10" fillId="0" borderId="0" xfId="0" applyFont="1" applyAlignment="1" applyProtection="1">
      <alignment horizontal="right" vertical="center"/>
    </xf>
    <xf numFmtId="0" fontId="15" fillId="0" borderId="0" xfId="0" applyFont="1" applyAlignment="1" applyProtection="1">
      <alignment horizontal="right"/>
    </xf>
    <xf numFmtId="0" fontId="3" fillId="0" borderId="0" xfId="0" applyFont="1" applyAlignment="1" applyProtection="1">
      <alignment horizontal="justify"/>
      <protection locked="0"/>
    </xf>
    <xf numFmtId="0" fontId="7" fillId="0" borderId="0" xfId="0" applyFont="1" applyBorder="1" applyAlignment="1" applyProtection="1">
      <alignment horizontal="justify" wrapText="1"/>
      <protection locked="0"/>
    </xf>
    <xf numFmtId="0" fontId="14" fillId="0" borderId="0" xfId="0" applyFont="1" applyBorder="1" applyProtection="1">
      <protection locked="0"/>
    </xf>
    <xf numFmtId="0" fontId="16" fillId="0" borderId="0" xfId="0" applyFont="1" applyBorder="1" applyAlignment="1" applyProtection="1">
      <alignment horizontal="center"/>
      <protection locked="0"/>
    </xf>
    <xf numFmtId="0" fontId="4" fillId="0" borderId="0" xfId="0" applyFont="1" applyBorder="1" applyAlignment="1" applyProtection="1">
      <protection locked="0"/>
    </xf>
    <xf numFmtId="0" fontId="9" fillId="0" borderId="0" xfId="0" applyFont="1" applyBorder="1" applyAlignment="1" applyProtection="1">
      <alignment horizontal="left"/>
      <protection locked="0"/>
    </xf>
    <xf numFmtId="0" fontId="8" fillId="0" borderId="0" xfId="0" applyFont="1" applyBorder="1" applyAlignment="1" applyProtection="1">
      <alignment horizontal="center" wrapText="1"/>
      <protection locked="0"/>
    </xf>
    <xf numFmtId="0" fontId="9" fillId="0" borderId="0" xfId="0" applyFont="1" applyBorder="1" applyAlignment="1" applyProtection="1">
      <alignment horizontal="left" wrapText="1"/>
      <protection locked="0"/>
    </xf>
    <xf numFmtId="0" fontId="3" fillId="0" borderId="16" xfId="0" applyFont="1" applyBorder="1" applyAlignment="1" applyProtection="1">
      <alignment readingOrder="1"/>
      <protection locked="0"/>
    </xf>
    <xf numFmtId="0" fontId="3" fillId="0" borderId="0" xfId="0" applyFont="1" applyBorder="1" applyAlignment="1" applyProtection="1">
      <alignment readingOrder="1"/>
      <protection locked="0"/>
    </xf>
    <xf numFmtId="0" fontId="0" fillId="0" borderId="0" xfId="0" applyBorder="1" applyAlignment="1" applyProtection="1">
      <alignment horizontal="center"/>
      <protection locked="0"/>
    </xf>
    <xf numFmtId="0" fontId="6" fillId="0" borderId="0" xfId="0" applyFont="1" applyAlignment="1" applyProtection="1">
      <alignment horizontal="left" vertical="center"/>
    </xf>
    <xf numFmtId="0" fontId="13" fillId="2" borderId="10" xfId="0" applyFont="1" applyFill="1" applyBorder="1" applyAlignment="1" applyProtection="1">
      <alignment horizontal="center"/>
    </xf>
    <xf numFmtId="0" fontId="10" fillId="0" borderId="14" xfId="0" applyFont="1" applyBorder="1" applyAlignment="1" applyProtection="1">
      <alignment horizontal="center" wrapText="1"/>
    </xf>
    <xf numFmtId="0" fontId="10" fillId="0" borderId="15" xfId="0" applyFont="1" applyBorder="1" applyAlignment="1" applyProtection="1">
      <alignment horizontal="center" wrapText="1"/>
    </xf>
    <xf numFmtId="165" fontId="11" fillId="0" borderId="6" xfId="0" applyNumberFormat="1" applyFont="1" applyBorder="1" applyAlignment="1" applyProtection="1">
      <alignment vertical="center" wrapText="1"/>
    </xf>
    <xf numFmtId="165" fontId="8" fillId="0" borderId="10" xfId="0" applyNumberFormat="1" applyFont="1" applyBorder="1" applyAlignment="1" applyProtection="1">
      <alignment wrapText="1"/>
    </xf>
    <xf numFmtId="0" fontId="13" fillId="2" borderId="1" xfId="0" applyFont="1" applyFill="1" applyBorder="1" applyAlignment="1" applyProtection="1">
      <alignment horizontal="center"/>
    </xf>
    <xf numFmtId="0" fontId="18" fillId="3" borderId="14" xfId="0" applyFont="1" applyFill="1" applyBorder="1" applyAlignment="1" applyProtection="1">
      <alignment horizontal="center" vertical="center" wrapText="1"/>
    </xf>
    <xf numFmtId="0" fontId="23" fillId="3" borderId="17" xfId="0" applyFont="1" applyFill="1" applyBorder="1" applyAlignment="1" applyProtection="1">
      <alignment vertical="center" wrapText="1"/>
    </xf>
    <xf numFmtId="0" fontId="23" fillId="3" borderId="18" xfId="0" applyFont="1" applyFill="1" applyBorder="1" applyAlignment="1" applyProtection="1">
      <alignment vertical="center" wrapText="1"/>
    </xf>
    <xf numFmtId="0" fontId="19" fillId="3" borderId="15" xfId="0" applyFont="1" applyFill="1" applyBorder="1" applyAlignment="1" applyProtection="1">
      <alignment horizontal="center" vertical="center" wrapText="1"/>
    </xf>
    <xf numFmtId="0" fontId="8" fillId="0" borderId="0" xfId="0" applyFont="1" applyBorder="1" applyAlignment="1" applyProtection="1">
      <alignment horizontal="right" wrapText="1"/>
    </xf>
    <xf numFmtId="0" fontId="21" fillId="0" borderId="0" xfId="0" applyFont="1" applyBorder="1" applyProtection="1">
      <protection locked="0"/>
    </xf>
    <xf numFmtId="165" fontId="0" fillId="0" borderId="0" xfId="0" applyNumberFormat="1" applyBorder="1" applyAlignment="1" applyProtection="1">
      <alignment horizontal="right"/>
      <protection locked="0"/>
    </xf>
    <xf numFmtId="0" fontId="21" fillId="0" borderId="0" xfId="0" applyFont="1" applyProtection="1">
      <protection locked="0"/>
    </xf>
    <xf numFmtId="10" fontId="11" fillId="0" borderId="10" xfId="0" applyNumberFormat="1" applyFont="1" applyBorder="1" applyAlignment="1" applyProtection="1">
      <alignment horizontal="center"/>
      <protection locked="0"/>
    </xf>
    <xf numFmtId="0" fontId="11" fillId="0" borderId="6" xfId="0" applyFont="1" applyBorder="1" applyAlignment="1" applyProtection="1">
      <alignment horizontal="left" vertical="center" wrapText="1"/>
      <protection locked="0"/>
    </xf>
    <xf numFmtId="0" fontId="8" fillId="0" borderId="6" xfId="0" applyFont="1" applyBorder="1" applyAlignment="1" applyProtection="1">
      <alignment horizontal="left" wrapText="1"/>
      <protection locked="0"/>
    </xf>
    <xf numFmtId="0" fontId="6" fillId="0" borderId="0" xfId="0" applyFont="1" applyAlignment="1" applyProtection="1">
      <alignment horizontal="center" wrapText="1"/>
    </xf>
    <xf numFmtId="165" fontId="3" fillId="0" borderId="19" xfId="0" applyNumberFormat="1" applyFont="1" applyBorder="1" applyAlignment="1" applyProtection="1">
      <alignment vertical="center"/>
    </xf>
    <xf numFmtId="165" fontId="3" fillId="0" borderId="20" xfId="0" applyNumberFormat="1" applyFont="1" applyBorder="1" applyAlignment="1" applyProtection="1">
      <alignment vertical="center"/>
    </xf>
    <xf numFmtId="165" fontId="5" fillId="0" borderId="21" xfId="0" applyNumberFormat="1" applyFont="1" applyBorder="1" applyAlignment="1">
      <alignment horizontal="right" vertical="top" wrapText="1"/>
    </xf>
    <xf numFmtId="165" fontId="5" fillId="0" borderId="22" xfId="0" applyNumberFormat="1" applyFont="1" applyBorder="1" applyAlignment="1">
      <alignment horizontal="right" vertical="top" wrapText="1"/>
    </xf>
    <xf numFmtId="165" fontId="5" fillId="0" borderId="23" xfId="0" applyNumberFormat="1" applyFont="1" applyBorder="1" applyAlignment="1">
      <alignment horizontal="right" vertical="top" wrapText="1"/>
    </xf>
    <xf numFmtId="165" fontId="5" fillId="0" borderId="24" xfId="0" applyNumberFormat="1" applyFont="1" applyBorder="1" applyAlignment="1">
      <alignment horizontal="right" vertical="top" wrapText="1"/>
    </xf>
    <xf numFmtId="165" fontId="5" fillId="0" borderId="25" xfId="0" applyNumberFormat="1" applyFont="1" applyBorder="1" applyAlignment="1">
      <alignment horizontal="right" vertical="top" wrapText="1"/>
    </xf>
    <xf numFmtId="0" fontId="5" fillId="0" borderId="7" xfId="0" applyFont="1" applyBorder="1" applyAlignment="1">
      <alignment horizontal="right" vertical="top" wrapText="1"/>
    </xf>
    <xf numFmtId="0" fontId="5" fillId="0" borderId="26" xfId="0" applyFont="1" applyBorder="1" applyAlignment="1">
      <alignment horizontal="left" vertical="top" wrapText="1"/>
    </xf>
    <xf numFmtId="165" fontId="5" fillId="0" borderId="27" xfId="0" applyNumberFormat="1" applyFont="1" applyBorder="1" applyAlignment="1">
      <alignment horizontal="right" vertical="top" wrapText="1"/>
    </xf>
    <xf numFmtId="0" fontId="3" fillId="0" borderId="28" xfId="0" applyFont="1" applyBorder="1" applyAlignment="1" applyProtection="1">
      <alignment readingOrder="1"/>
      <protection locked="0"/>
    </xf>
    <xf numFmtId="0" fontId="0" fillId="0" borderId="29" xfId="0" applyBorder="1" applyAlignment="1" applyProtection="1">
      <alignment readingOrder="1"/>
      <protection locked="0"/>
    </xf>
    <xf numFmtId="0" fontId="15" fillId="0" borderId="30" xfId="0" applyFont="1" applyBorder="1" applyAlignment="1" applyProtection="1">
      <alignment horizontal="center"/>
    </xf>
    <xf numFmtId="0" fontId="0" fillId="0" borderId="31" xfId="0" applyBorder="1" applyAlignment="1" applyProtection="1"/>
    <xf numFmtId="0" fontId="0" fillId="0" borderId="8" xfId="0" applyBorder="1" applyAlignment="1" applyProtection="1"/>
    <xf numFmtId="165" fontId="8" fillId="0" borderId="10" xfId="0" applyNumberFormat="1" applyFont="1" applyBorder="1" applyAlignment="1" applyProtection="1">
      <alignment horizontal="right"/>
    </xf>
    <xf numFmtId="0" fontId="0" fillId="0" borderId="8" xfId="0" applyBorder="1" applyAlignment="1" applyProtection="1">
      <alignment readingOrder="1"/>
      <protection locked="0"/>
    </xf>
    <xf numFmtId="0" fontId="0" fillId="0" borderId="23" xfId="0" applyBorder="1" applyAlignment="1" applyProtection="1">
      <alignment readingOrder="1"/>
      <protection locked="0"/>
    </xf>
    <xf numFmtId="165" fontId="11" fillId="0" borderId="6" xfId="0" applyNumberFormat="1" applyFont="1" applyBorder="1" applyAlignment="1" applyProtection="1">
      <alignment horizontal="right" vertical="center"/>
    </xf>
    <xf numFmtId="165" fontId="3" fillId="0" borderId="7" xfId="0" applyNumberFormat="1" applyFont="1" applyBorder="1" applyAlignment="1" applyProtection="1">
      <alignment horizontal="right"/>
    </xf>
    <xf numFmtId="165" fontId="9" fillId="0" borderId="8" xfId="0" applyNumberFormat="1" applyFont="1" applyBorder="1" applyAlignment="1" applyProtection="1">
      <alignment horizontal="right" vertical="center" wrapText="1"/>
    </xf>
    <xf numFmtId="0" fontId="44" fillId="0" borderId="0" xfId="0" applyFont="1" applyAlignment="1">
      <alignment horizontal="center" vertical="top" wrapText="1"/>
    </xf>
    <xf numFmtId="0" fontId="0" fillId="0" borderId="0" xfId="0" applyAlignment="1">
      <alignment horizontal="left" vertical="top" wrapText="1"/>
    </xf>
    <xf numFmtId="0" fontId="0" fillId="0" borderId="0" xfId="0" applyNumberFormat="1" applyAlignment="1">
      <alignment vertical="top" wrapText="1"/>
    </xf>
    <xf numFmtId="0" fontId="8" fillId="0" borderId="6" xfId="0" applyFont="1" applyBorder="1" applyAlignment="1" applyProtection="1">
      <alignment horizontal="center" wrapText="1"/>
      <protection locked="0"/>
    </xf>
    <xf numFmtId="0" fontId="0" fillId="0" borderId="28" xfId="0" applyBorder="1" applyProtection="1">
      <protection locked="0"/>
    </xf>
    <xf numFmtId="0" fontId="0" fillId="0" borderId="23" xfId="0" applyBorder="1" applyAlignment="1" applyProtection="1">
      <protection locked="0"/>
    </xf>
    <xf numFmtId="0" fontId="0" fillId="0" borderId="7" xfId="0" applyBorder="1" applyProtection="1">
      <protection locked="0"/>
    </xf>
    <xf numFmtId="0" fontId="41" fillId="0" borderId="0" xfId="0" applyFont="1" applyAlignment="1">
      <alignment horizontal="center" vertical="center" wrapText="1"/>
    </xf>
    <xf numFmtId="0" fontId="0" fillId="0" borderId="0" xfId="0" applyAlignment="1">
      <alignment vertical="center" wrapText="1"/>
    </xf>
    <xf numFmtId="0" fontId="43" fillId="0" borderId="0" xfId="0" applyFont="1" applyAlignment="1">
      <alignment horizontal="center" wrapText="1"/>
    </xf>
    <xf numFmtId="0" fontId="0" fillId="0" borderId="0" xfId="0" applyAlignment="1">
      <alignment wrapText="1"/>
    </xf>
    <xf numFmtId="0" fontId="3" fillId="0" borderId="0" xfId="0" applyFont="1" applyAlignment="1">
      <alignment horizontal="left" vertical="top" wrapText="1" readingOrder="1"/>
    </xf>
    <xf numFmtId="0" fontId="0" fillId="0" borderId="0" xfId="0" applyAlignment="1">
      <alignment vertical="top" wrapText="1" readingOrder="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49" fontId="15" fillId="0" borderId="4"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0" fontId="5" fillId="0" borderId="23" xfId="0" applyFont="1" applyBorder="1" applyAlignment="1">
      <alignment horizontal="left" vertical="top" wrapText="1"/>
    </xf>
    <xf numFmtId="0" fontId="5" fillId="0" borderId="34" xfId="0" applyFont="1" applyBorder="1" applyAlignment="1">
      <alignment horizontal="left" vertical="top" wrapText="1"/>
    </xf>
    <xf numFmtId="0" fontId="5" fillId="0" borderId="32" xfId="0" applyFont="1" applyBorder="1" applyAlignment="1">
      <alignment horizontal="left" vertical="top" wrapText="1"/>
    </xf>
    <xf numFmtId="0" fontId="5" fillId="0" borderId="40" xfId="0" applyFont="1" applyFill="1" applyBorder="1" applyAlignment="1">
      <alignment horizontal="left" vertical="top" wrapText="1"/>
    </xf>
    <xf numFmtId="0" fontId="5" fillId="0" borderId="41" xfId="0" applyFont="1" applyFill="1" applyBorder="1" applyAlignment="1">
      <alignment horizontal="left" vertical="top" wrapText="1"/>
    </xf>
    <xf numFmtId="0" fontId="4" fillId="0" borderId="42" xfId="0" applyFont="1" applyBorder="1" applyAlignment="1">
      <alignment horizontal="center" wrapText="1"/>
    </xf>
    <xf numFmtId="0" fontId="0" fillId="0" borderId="42" xfId="0" applyBorder="1" applyAlignment="1">
      <alignment wrapText="1"/>
    </xf>
    <xf numFmtId="0" fontId="9" fillId="0" borderId="0" xfId="0" applyFont="1" applyAlignment="1">
      <alignment horizontal="justify" wrapText="1"/>
    </xf>
    <xf numFmtId="0" fontId="0" fillId="0" borderId="29" xfId="0" applyBorder="1" applyAlignment="1">
      <alignment vertical="top" wrapText="1"/>
    </xf>
    <xf numFmtId="165" fontId="5" fillId="0" borderId="28" xfId="0" applyNumberFormat="1" applyFont="1" applyBorder="1" applyAlignment="1">
      <alignment horizontal="left" vertical="top" wrapText="1"/>
    </xf>
    <xf numFmtId="165" fontId="5" fillId="0" borderId="29" xfId="0" applyNumberFormat="1" applyFont="1" applyBorder="1" applyAlignment="1">
      <alignment horizontal="left" vertical="top" wrapText="1"/>
    </xf>
    <xf numFmtId="0" fontId="5" fillId="0" borderId="0" xfId="0" applyFont="1" applyFill="1" applyBorder="1" applyAlignment="1">
      <alignment horizontal="left" vertical="top" wrapText="1"/>
    </xf>
    <xf numFmtId="0" fontId="0" fillId="0" borderId="0" xfId="0" applyAlignment="1">
      <alignment vertical="top" wrapText="1"/>
    </xf>
    <xf numFmtId="0" fontId="5" fillId="0" borderId="9" xfId="0" applyFont="1" applyFill="1" applyBorder="1" applyAlignment="1">
      <alignment horizontal="left" vertical="top" wrapText="1"/>
    </xf>
    <xf numFmtId="0" fontId="5" fillId="0" borderId="33" xfId="0" applyFont="1" applyFill="1" applyBorder="1" applyAlignment="1">
      <alignment horizontal="left" vertical="top" wrapText="1"/>
    </xf>
    <xf numFmtId="0" fontId="17" fillId="0" borderId="28" xfId="0" applyNumberFormat="1" applyFont="1" applyBorder="1" applyAlignment="1" applyProtection="1">
      <protection locked="0"/>
    </xf>
    <xf numFmtId="0" fontId="0" fillId="0" borderId="29" xfId="0" applyNumberFormat="1" applyBorder="1" applyAlignment="1" applyProtection="1">
      <protection locked="0"/>
    </xf>
    <xf numFmtId="0" fontId="0" fillId="0" borderId="23" xfId="0" applyNumberFormat="1" applyBorder="1" applyAlignment="1" applyProtection="1">
      <protection locked="0"/>
    </xf>
    <xf numFmtId="0" fontId="5" fillId="0" borderId="16" xfId="0" applyFont="1" applyBorder="1" applyAlignment="1">
      <alignment horizontal="left" vertical="top" wrapText="1"/>
    </xf>
    <xf numFmtId="0" fontId="5" fillId="0" borderId="9" xfId="0" applyFont="1" applyBorder="1" applyAlignment="1">
      <alignment horizontal="left" vertical="top" wrapText="1"/>
    </xf>
    <xf numFmtId="0" fontId="5" fillId="0" borderId="35" xfId="0" applyFont="1" applyBorder="1" applyAlignment="1">
      <alignment horizontal="left" vertical="top" wrapText="1"/>
    </xf>
    <xf numFmtId="0" fontId="5" fillId="0" borderId="13" xfId="0" applyFont="1" applyBorder="1" applyAlignment="1">
      <alignment horizontal="center" vertical="top" wrapText="1"/>
    </xf>
    <xf numFmtId="0" fontId="5" fillId="0" borderId="6" xfId="0" applyFont="1" applyBorder="1" applyAlignment="1">
      <alignment horizontal="center" vertical="top" wrapText="1"/>
    </xf>
    <xf numFmtId="165" fontId="5" fillId="0" borderId="13" xfId="0" applyNumberFormat="1" applyFont="1" applyBorder="1" applyAlignment="1">
      <alignment horizontal="center" vertical="top" wrapText="1"/>
    </xf>
    <xf numFmtId="165" fontId="5" fillId="0" borderId="6" xfId="0" applyNumberFormat="1" applyFont="1" applyBorder="1" applyAlignment="1">
      <alignment horizontal="center" vertical="top" wrapText="1"/>
    </xf>
    <xf numFmtId="0" fontId="0" fillId="0" borderId="6" xfId="0" applyBorder="1" applyAlignment="1">
      <alignment horizontal="center" vertical="top" wrapText="1"/>
    </xf>
    <xf numFmtId="0" fontId="5" fillId="0" borderId="32" xfId="0" applyFont="1" applyBorder="1" applyAlignment="1">
      <alignment horizontal="center" vertical="top" wrapText="1"/>
    </xf>
    <xf numFmtId="0" fontId="5" fillId="0" borderId="33" xfId="0" applyFont="1" applyBorder="1" applyAlignment="1">
      <alignment horizontal="center" vertical="top" wrapText="1"/>
    </xf>
    <xf numFmtId="0" fontId="33" fillId="0" borderId="28" xfId="0" applyNumberFormat="1" applyFont="1" applyBorder="1" applyAlignment="1" applyProtection="1">
      <alignment horizontal="left" vertical="center"/>
    </xf>
    <xf numFmtId="0" fontId="33" fillId="0" borderId="29" xfId="0" applyNumberFormat="1" applyFont="1" applyBorder="1" applyAlignment="1" applyProtection="1">
      <alignment horizontal="left" vertical="center"/>
    </xf>
    <xf numFmtId="0" fontId="33" fillId="0" borderId="23" xfId="0" applyNumberFormat="1" applyFont="1" applyBorder="1" applyAlignment="1" applyProtection="1">
      <alignment horizontal="left" vertical="center"/>
    </xf>
    <xf numFmtId="0" fontId="2" fillId="0" borderId="0" xfId="0" applyFont="1" applyAlignment="1" applyProtection="1">
      <alignment horizontal="center"/>
    </xf>
    <xf numFmtId="0" fontId="0" fillId="0" borderId="0" xfId="0" applyAlignment="1" applyProtection="1"/>
    <xf numFmtId="0" fontId="3" fillId="0" borderId="9" xfId="0" applyFont="1" applyBorder="1" applyAlignment="1" applyProtection="1">
      <alignment readingOrder="1"/>
      <protection locked="0"/>
    </xf>
    <xf numFmtId="0" fontId="0" fillId="0" borderId="35" xfId="0" applyBorder="1" applyAlignment="1" applyProtection="1">
      <alignment readingOrder="1"/>
      <protection locked="0"/>
    </xf>
    <xf numFmtId="0" fontId="10" fillId="0" borderId="13" xfId="0" applyFont="1" applyBorder="1" applyAlignment="1" applyProtection="1">
      <alignment horizontal="center" wrapText="1"/>
    </xf>
    <xf numFmtId="0" fontId="0" fillId="0" borderId="14" xfId="0" applyBorder="1" applyAlignment="1" applyProtection="1">
      <alignment wrapText="1"/>
    </xf>
    <xf numFmtId="0" fontId="0" fillId="0" borderId="15" xfId="0" applyBorder="1" applyAlignment="1" applyProtection="1">
      <alignment wrapText="1"/>
    </xf>
    <xf numFmtId="0" fontId="10" fillId="0" borderId="30" xfId="0" applyFont="1" applyBorder="1" applyAlignment="1" applyProtection="1">
      <alignment horizontal="center"/>
    </xf>
    <xf numFmtId="0" fontId="0" fillId="0" borderId="31" xfId="0" applyBorder="1" applyAlignment="1" applyProtection="1">
      <alignment horizontal="center"/>
    </xf>
    <xf numFmtId="0" fontId="0" fillId="0" borderId="8" xfId="0" applyBorder="1" applyAlignment="1" applyProtection="1">
      <alignment horizontal="center"/>
    </xf>
    <xf numFmtId="0" fontId="10" fillId="0" borderId="34" xfId="0" applyFont="1" applyBorder="1" applyAlignment="1" applyProtection="1">
      <alignment horizontal="left" vertical="top" wrapText="1" readingOrder="1"/>
      <protection locked="0"/>
    </xf>
    <xf numFmtId="0" fontId="0" fillId="0" borderId="16" xfId="0" applyBorder="1" applyAlignment="1" applyProtection="1">
      <alignment vertical="top" wrapText="1"/>
      <protection locked="0"/>
    </xf>
    <xf numFmtId="0" fontId="0" fillId="0" borderId="32" xfId="0" applyBorder="1" applyAlignment="1" applyProtection="1">
      <alignment vertical="top" wrapText="1"/>
      <protection locked="0"/>
    </xf>
    <xf numFmtId="0" fontId="0" fillId="0" borderId="40"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41"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35" xfId="0" applyBorder="1" applyAlignment="1" applyProtection="1">
      <alignment vertical="top" wrapText="1"/>
      <protection locked="0"/>
    </xf>
    <xf numFmtId="0" fontId="15" fillId="0" borderId="4" xfId="0" applyFont="1" applyBorder="1" applyAlignment="1" applyProtection="1">
      <alignment horizontal="center" wrapText="1"/>
    </xf>
    <xf numFmtId="0" fontId="15" fillId="0" borderId="5" xfId="0" applyFont="1" applyBorder="1" applyAlignment="1" applyProtection="1">
      <alignment horizontal="center" wrapText="1"/>
    </xf>
    <xf numFmtId="0" fontId="39" fillId="0" borderId="28" xfId="0" applyFont="1" applyFill="1" applyBorder="1" applyAlignment="1" applyProtection="1">
      <alignment horizontal="right" vertical="center"/>
    </xf>
    <xf numFmtId="0" fontId="40" fillId="0" borderId="29" xfId="0" applyFont="1" applyFill="1" applyBorder="1" applyAlignment="1" applyProtection="1">
      <alignment horizontal="right" vertical="center"/>
    </xf>
    <xf numFmtId="0" fontId="40" fillId="0" borderId="23" xfId="0" applyFont="1" applyFill="1" applyBorder="1" applyAlignment="1" applyProtection="1">
      <alignment horizontal="right" vertical="center"/>
    </xf>
    <xf numFmtId="0" fontId="3" fillId="0" borderId="28" xfId="0" applyFont="1" applyBorder="1" applyAlignment="1" applyProtection="1">
      <alignment readingOrder="1"/>
      <protection locked="0"/>
    </xf>
    <xf numFmtId="0" fontId="0" fillId="0" borderId="29" xfId="0" applyBorder="1" applyAlignment="1" applyProtection="1">
      <alignment readingOrder="1"/>
      <protection locked="0"/>
    </xf>
    <xf numFmtId="0" fontId="0" fillId="0" borderId="16" xfId="0" applyBorder="1" applyAlignment="1" applyProtection="1">
      <alignment readingOrder="1"/>
      <protection locked="0"/>
    </xf>
    <xf numFmtId="0" fontId="10" fillId="0" borderId="16" xfId="0" applyFont="1" applyBorder="1" applyAlignment="1" applyProtection="1">
      <alignment horizontal="center" wrapText="1"/>
    </xf>
    <xf numFmtId="0" fontId="0" fillId="0" borderId="0" xfId="0" applyBorder="1" applyAlignment="1" applyProtection="1">
      <alignment horizontal="center"/>
    </xf>
    <xf numFmtId="0" fontId="0" fillId="0" borderId="12" xfId="0" applyBorder="1" applyAlignment="1" applyProtection="1">
      <alignment horizontal="center"/>
    </xf>
    <xf numFmtId="0" fontId="0" fillId="0" borderId="14" xfId="0" applyBorder="1" applyAlignment="1" applyProtection="1">
      <alignment horizontal="center" wrapText="1"/>
    </xf>
    <xf numFmtId="0" fontId="0" fillId="0" borderId="15" xfId="0" applyBorder="1" applyAlignment="1" applyProtection="1">
      <alignment horizontal="center" wrapText="1"/>
    </xf>
    <xf numFmtId="0" fontId="0" fillId="0" borderId="14" xfId="0" applyBorder="1" applyAlignment="1" applyProtection="1"/>
    <xf numFmtId="0" fontId="0" fillId="0" borderId="15" xfId="0" applyBorder="1" applyAlignment="1" applyProtection="1"/>
    <xf numFmtId="0" fontId="5" fillId="0" borderId="43" xfId="0" applyFont="1" applyFill="1" applyBorder="1" applyAlignment="1" applyProtection="1">
      <alignment horizontal="left"/>
    </xf>
    <xf numFmtId="0" fontId="0" fillId="0" borderId="35" xfId="0" applyBorder="1" applyAlignment="1" applyProtection="1">
      <alignment horizontal="left"/>
    </xf>
    <xf numFmtId="0" fontId="5" fillId="0" borderId="13" xfId="0" applyFont="1" applyBorder="1" applyAlignment="1" applyProtection="1">
      <alignment horizontal="center" wrapText="1"/>
    </xf>
    <xf numFmtId="0" fontId="17" fillId="0" borderId="28" xfId="0" applyFont="1" applyBorder="1" applyAlignment="1" applyProtection="1">
      <alignment horizontal="left"/>
    </xf>
    <xf numFmtId="0" fontId="5" fillId="0" borderId="29" xfId="0" applyFont="1" applyBorder="1" applyAlignment="1" applyProtection="1">
      <alignment horizontal="left"/>
    </xf>
    <xf numFmtId="0" fontId="5" fillId="0" borderId="23" xfId="0" applyFont="1" applyBorder="1" applyAlignment="1" applyProtection="1">
      <alignment horizontal="left"/>
    </xf>
    <xf numFmtId="0" fontId="3" fillId="0" borderId="9" xfId="0" applyFont="1" applyBorder="1" applyAlignment="1" applyProtection="1">
      <alignment horizontal="left" vertical="top" wrapText="1"/>
      <protection locked="0"/>
    </xf>
    <xf numFmtId="0" fontId="0" fillId="0" borderId="33" xfId="0" applyBorder="1" applyAlignment="1" applyProtection="1">
      <alignment horizontal="left" wrapText="1"/>
      <protection locked="0"/>
    </xf>
    <xf numFmtId="165" fontId="3" fillId="0" borderId="6" xfId="0" applyNumberFormat="1" applyFont="1" applyBorder="1" applyAlignment="1" applyProtection="1">
      <alignment vertical="center" wrapText="1"/>
      <protection locked="0"/>
    </xf>
    <xf numFmtId="165" fontId="3" fillId="0" borderId="19" xfId="0" applyNumberFormat="1" applyFont="1" applyBorder="1" applyAlignment="1" applyProtection="1">
      <alignment vertical="center" wrapText="1"/>
    </xf>
    <xf numFmtId="165" fontId="0" fillId="0" borderId="44" xfId="0" applyNumberFormat="1" applyBorder="1" applyAlignment="1" applyProtection="1"/>
    <xf numFmtId="0" fontId="19" fillId="3" borderId="13" xfId="0" applyFont="1" applyFill="1" applyBorder="1" applyAlignment="1" applyProtection="1">
      <alignment horizontal="center" wrapText="1"/>
    </xf>
    <xf numFmtId="0" fontId="23" fillId="0" borderId="14" xfId="0" applyFont="1" applyBorder="1" applyAlignment="1" applyProtection="1">
      <alignment horizontal="center" wrapText="1"/>
    </xf>
    <xf numFmtId="0" fontId="19" fillId="3" borderId="34" xfId="0" applyFont="1" applyFill="1" applyBorder="1" applyAlignment="1" applyProtection="1">
      <alignment horizontal="center" vertical="center" wrapText="1"/>
    </xf>
    <xf numFmtId="0" fontId="23" fillId="0" borderId="16" xfId="0" applyFont="1" applyBorder="1" applyAlignment="1" applyProtection="1">
      <alignment horizontal="center" vertical="center" wrapText="1"/>
    </xf>
    <xf numFmtId="0" fontId="23" fillId="0" borderId="32" xfId="0" applyFont="1" applyBorder="1" applyAlignment="1" applyProtection="1">
      <alignment horizontal="center" vertical="center" wrapText="1"/>
    </xf>
    <xf numFmtId="0" fontId="23" fillId="0" borderId="40" xfId="0" applyFont="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23" fillId="0" borderId="41"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2"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9" fillId="0" borderId="13" xfId="0" applyFont="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49" fontId="9" fillId="0" borderId="34" xfId="0" applyNumberFormat="1" applyFont="1" applyBorder="1" applyAlignment="1" applyProtection="1">
      <alignment horizontal="center" vertical="center" wrapText="1"/>
      <protection locked="0"/>
    </xf>
    <xf numFmtId="49" fontId="0" fillId="0" borderId="32" xfId="0" applyNumberFormat="1" applyBorder="1" applyAlignment="1" applyProtection="1">
      <alignment horizontal="center" vertical="center" wrapText="1"/>
      <protection locked="0"/>
    </xf>
    <xf numFmtId="49" fontId="0" fillId="0" borderId="40" xfId="0" applyNumberFormat="1" applyBorder="1" applyAlignment="1" applyProtection="1">
      <alignment horizontal="center" vertical="center" wrapText="1"/>
      <protection locked="0"/>
    </xf>
    <xf numFmtId="49" fontId="0" fillId="0" borderId="41" xfId="0" applyNumberFormat="1" applyBorder="1" applyAlignment="1" applyProtection="1">
      <alignment horizontal="center" vertical="center" wrapText="1"/>
      <protection locked="0"/>
    </xf>
    <xf numFmtId="49" fontId="0" fillId="0" borderId="9" xfId="0" applyNumberFormat="1" applyBorder="1" applyAlignment="1" applyProtection="1">
      <alignment horizontal="center" vertical="center" wrapText="1"/>
      <protection locked="0"/>
    </xf>
    <xf numFmtId="49" fontId="0" fillId="0" borderId="33" xfId="0" applyNumberFormat="1" applyBorder="1" applyAlignment="1" applyProtection="1">
      <alignment horizontal="center" vertical="center" wrapText="1"/>
      <protection locked="0"/>
    </xf>
    <xf numFmtId="0" fontId="19" fillId="3" borderId="13" xfId="0" applyFont="1" applyFill="1" applyBorder="1" applyAlignment="1" applyProtection="1">
      <alignment horizontal="center" vertical="center" wrapText="1"/>
    </xf>
    <xf numFmtId="0" fontId="23" fillId="0" borderId="14" xfId="0" applyFont="1" applyBorder="1" applyAlignment="1" applyProtection="1">
      <alignment horizontal="center" vertical="center" wrapText="1"/>
    </xf>
    <xf numFmtId="0" fontId="23" fillId="0" borderId="15" xfId="0" applyFont="1" applyBorder="1" applyAlignment="1" applyProtection="1">
      <alignment horizontal="center" vertical="center" wrapText="1"/>
    </xf>
    <xf numFmtId="0" fontId="23" fillId="0" borderId="34" xfId="0" applyFont="1" applyBorder="1" applyAlignment="1" applyProtection="1">
      <alignment horizontal="center" vertical="center" wrapText="1"/>
    </xf>
    <xf numFmtId="0" fontId="23" fillId="0" borderId="32" xfId="0" applyFont="1" applyBorder="1" applyAlignment="1" applyProtection="1">
      <alignment horizontal="center" vertical="center"/>
    </xf>
    <xf numFmtId="0" fontId="23" fillId="0" borderId="41" xfId="0" applyFont="1" applyBorder="1" applyAlignment="1" applyProtection="1">
      <alignment horizontal="center" vertical="center"/>
    </xf>
    <xf numFmtId="0" fontId="23" fillId="0" borderId="18" xfId="0" applyFont="1" applyBorder="1" applyAlignment="1" applyProtection="1">
      <alignment horizontal="center" vertical="center"/>
    </xf>
    <xf numFmtId="0" fontId="9" fillId="0" borderId="40" xfId="0" applyFont="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9" fillId="0" borderId="40" xfId="0" applyFont="1" applyBorder="1" applyAlignment="1" applyProtection="1">
      <alignment horizontal="right" vertical="center"/>
    </xf>
    <xf numFmtId="0" fontId="22" fillId="0" borderId="0" xfId="0" applyFont="1" applyAlignment="1" applyProtection="1">
      <alignment horizontal="right"/>
    </xf>
    <xf numFmtId="0" fontId="20" fillId="0" borderId="0" xfId="0" applyFont="1" applyBorder="1" applyAlignment="1" applyProtection="1">
      <alignment vertical="center"/>
    </xf>
    <xf numFmtId="164" fontId="5" fillId="0" borderId="0" xfId="0" applyNumberFormat="1"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165" fontId="37" fillId="0" borderId="28" xfId="0" applyNumberFormat="1" applyFont="1" applyBorder="1" applyAlignment="1" applyProtection="1">
      <alignment horizontal="right" vertical="center" wrapText="1"/>
    </xf>
    <xf numFmtId="0" fontId="37" fillId="0" borderId="29" xfId="0" applyFont="1" applyBorder="1" applyAlignment="1" applyProtection="1">
      <alignment horizontal="right" wrapText="1"/>
    </xf>
    <xf numFmtId="0" fontId="37" fillId="0" borderId="23" xfId="0" applyFont="1" applyBorder="1" applyAlignment="1" applyProtection="1">
      <alignment horizontal="right" wrapText="1"/>
    </xf>
    <xf numFmtId="0" fontId="19" fillId="3" borderId="34" xfId="0" applyFont="1" applyFill="1" applyBorder="1" applyAlignment="1" applyProtection="1">
      <alignment horizontal="center" wrapText="1"/>
    </xf>
    <xf numFmtId="0" fontId="19" fillId="3" borderId="32" xfId="0" applyFont="1" applyFill="1" applyBorder="1" applyAlignment="1" applyProtection="1">
      <alignment horizontal="center" wrapText="1"/>
    </xf>
    <xf numFmtId="0" fontId="0" fillId="0" borderId="40" xfId="0" applyBorder="1" applyAlignment="1" applyProtection="1">
      <alignment vertical="center" wrapText="1"/>
    </xf>
    <xf numFmtId="0" fontId="0" fillId="0" borderId="17" xfId="0" applyBorder="1" applyAlignment="1" applyProtection="1">
      <alignment vertical="center" wrapText="1"/>
    </xf>
    <xf numFmtId="0" fontId="19" fillId="3" borderId="28" xfId="0" applyFont="1" applyFill="1" applyBorder="1" applyAlignment="1" applyProtection="1">
      <alignment horizontal="center" vertical="center" wrapText="1"/>
    </xf>
    <xf numFmtId="0" fontId="0" fillId="0" borderId="23" xfId="0" applyBorder="1" applyAlignment="1" applyProtection="1">
      <alignment horizontal="center" vertical="center"/>
    </xf>
    <xf numFmtId="0" fontId="9" fillId="0" borderId="45" xfId="0" applyFont="1" applyBorder="1" applyAlignment="1" applyProtection="1">
      <alignment horizontal="center" vertical="center" wrapText="1"/>
      <protection locked="0"/>
    </xf>
    <xf numFmtId="49" fontId="9" fillId="0" borderId="46" xfId="0" applyNumberFormat="1" applyFont="1" applyBorder="1" applyAlignment="1" applyProtection="1">
      <alignment horizontal="center" vertical="center" wrapText="1"/>
      <protection locked="0"/>
    </xf>
    <xf numFmtId="49" fontId="0" fillId="0" borderId="47" xfId="0" applyNumberFormat="1" applyBorder="1" applyAlignment="1" applyProtection="1">
      <alignment horizontal="center" vertical="center" wrapText="1"/>
      <protection locked="0"/>
    </xf>
    <xf numFmtId="0" fontId="12" fillId="0" borderId="34" xfId="0" applyFont="1" applyBorder="1" applyAlignment="1" applyProtection="1">
      <alignment horizontal="center" vertical="center" wrapText="1"/>
    </xf>
    <xf numFmtId="0" fontId="0" fillId="0" borderId="32" xfId="0" applyBorder="1" applyAlignment="1" applyProtection="1">
      <alignment horizontal="center" vertical="center" wrapText="1"/>
    </xf>
    <xf numFmtId="0" fontId="12" fillId="0" borderId="17" xfId="0" applyFont="1"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40" xfId="0" applyFont="1" applyFill="1" applyBorder="1" applyAlignment="1" applyProtection="1">
      <alignment horizontal="center" vertical="center" wrapText="1"/>
    </xf>
    <xf numFmtId="0" fontId="19" fillId="3" borderId="41" xfId="0" applyFont="1" applyFill="1" applyBorder="1" applyAlignment="1" applyProtection="1">
      <alignment horizontal="center" vertical="center" wrapText="1"/>
    </xf>
    <xf numFmtId="0" fontId="19" fillId="3" borderId="17" xfId="0" applyFont="1" applyFill="1" applyBorder="1" applyAlignment="1" applyProtection="1">
      <alignment horizontal="center" vertical="top" wrapText="1"/>
    </xf>
    <xf numFmtId="0" fontId="19" fillId="3" borderId="18" xfId="0" applyFont="1" applyFill="1" applyBorder="1" applyAlignment="1" applyProtection="1">
      <alignment horizontal="center" vertical="top" wrapText="1"/>
    </xf>
    <xf numFmtId="0" fontId="23" fillId="0" borderId="32" xfId="0" applyFont="1" applyBorder="1" applyAlignment="1" applyProtection="1">
      <alignment horizontal="center" wrapText="1"/>
    </xf>
    <xf numFmtId="0" fontId="23" fillId="0" borderId="40" xfId="0" applyFont="1" applyBorder="1" applyAlignment="1" applyProtection="1">
      <alignment horizontal="center" wrapText="1"/>
    </xf>
    <xf numFmtId="0" fontId="23" fillId="0" borderId="41" xfId="0" applyFont="1" applyBorder="1" applyAlignment="1" applyProtection="1">
      <alignment horizontal="center" wrapText="1"/>
    </xf>
    <xf numFmtId="0" fontId="23" fillId="0" borderId="18" xfId="0" applyFont="1" applyBorder="1" applyAlignment="1" applyProtection="1">
      <alignment horizontal="center" vertical="top" wrapText="1"/>
    </xf>
    <xf numFmtId="0" fontId="18" fillId="2" borderId="34" xfId="0" applyFont="1" applyFill="1" applyBorder="1" applyAlignment="1" applyProtection="1">
      <alignment horizontal="justify" wrapText="1"/>
    </xf>
    <xf numFmtId="0" fontId="0" fillId="2" borderId="32" xfId="0" applyFill="1" applyBorder="1" applyAlignment="1" applyProtection="1"/>
    <xf numFmtId="0" fontId="0" fillId="2" borderId="40" xfId="0" applyFill="1" applyBorder="1" applyAlignment="1" applyProtection="1"/>
    <xf numFmtId="0" fontId="0" fillId="2" borderId="41" xfId="0" applyFill="1" applyBorder="1" applyAlignment="1" applyProtection="1"/>
    <xf numFmtId="0" fontId="0" fillId="2" borderId="9" xfId="0" applyFill="1" applyBorder="1" applyAlignment="1" applyProtection="1"/>
    <xf numFmtId="0" fontId="0" fillId="2" borderId="33" xfId="0" applyFill="1" applyBorder="1" applyAlignment="1" applyProtection="1"/>
    <xf numFmtId="0" fontId="9" fillId="2" borderId="34" xfId="0" applyFont="1" applyFill="1" applyBorder="1" applyAlignment="1" applyProtection="1">
      <alignment horizontal="center" vertical="center" wrapText="1"/>
    </xf>
    <xf numFmtId="0" fontId="0" fillId="2" borderId="16" xfId="0" applyFill="1" applyBorder="1" applyAlignment="1" applyProtection="1">
      <alignment horizontal="center" vertical="center" wrapText="1"/>
    </xf>
    <xf numFmtId="0" fontId="0" fillId="2" borderId="32" xfId="0" applyFill="1" applyBorder="1" applyAlignment="1" applyProtection="1">
      <alignment horizontal="center" vertical="center" wrapText="1"/>
    </xf>
    <xf numFmtId="0" fontId="0" fillId="2" borderId="40" xfId="0" applyFill="1" applyBorder="1" applyAlignment="1" applyProtection="1">
      <alignment horizontal="center" vertical="center" wrapText="1"/>
    </xf>
    <xf numFmtId="0" fontId="0" fillId="2" borderId="0" xfId="0" applyFill="1" applyAlignment="1" applyProtection="1">
      <alignment horizontal="center" vertical="center" wrapText="1"/>
    </xf>
    <xf numFmtId="0" fontId="0" fillId="2" borderId="41" xfId="0" applyFill="1" applyBorder="1" applyAlignment="1" applyProtection="1">
      <alignment horizontal="center" vertical="center" wrapText="1"/>
    </xf>
    <xf numFmtId="0" fontId="1" fillId="0" borderId="0" xfId="0" applyFont="1" applyAlignment="1" applyProtection="1">
      <alignment horizontal="center"/>
    </xf>
    <xf numFmtId="0" fontId="15" fillId="0" borderId="0" xfId="0" applyFont="1" applyBorder="1" applyAlignment="1" applyProtection="1">
      <alignment horizontal="center" wrapText="1"/>
    </xf>
    <xf numFmtId="0" fontId="28" fillId="0" borderId="0" xfId="0" applyFont="1" applyAlignment="1" applyProtection="1">
      <alignment horizontal="center" wrapText="1"/>
    </xf>
    <xf numFmtId="0" fontId="28" fillId="0" borderId="39" xfId="0" applyFont="1" applyBorder="1" applyAlignment="1" applyProtection="1">
      <alignment horizontal="center" wrapText="1"/>
    </xf>
    <xf numFmtId="0" fontId="9" fillId="0" borderId="35" xfId="0" applyFont="1" applyBorder="1" applyAlignment="1" applyProtection="1">
      <alignment horizontal="justify"/>
    </xf>
    <xf numFmtId="0" fontId="0" fillId="0" borderId="35" xfId="0" applyBorder="1" applyAlignment="1" applyProtection="1"/>
    <xf numFmtId="0" fontId="38" fillId="0" borderId="28" xfId="0" applyFont="1" applyBorder="1" applyAlignment="1" applyProtection="1">
      <alignment horizontal="right"/>
    </xf>
    <xf numFmtId="0" fontId="38" fillId="0" borderId="29" xfId="0" applyFont="1" applyBorder="1" applyAlignment="1" applyProtection="1">
      <alignment horizontal="right"/>
    </xf>
    <xf numFmtId="0" fontId="37" fillId="0" borderId="29" xfId="0" applyFont="1" applyBorder="1" applyAlignment="1" applyProtection="1">
      <alignment horizontal="right"/>
    </xf>
    <xf numFmtId="0" fontId="37" fillId="0" borderId="23" xfId="0" applyFont="1" applyBorder="1" applyAlignment="1" applyProtection="1">
      <alignment horizontal="right"/>
    </xf>
    <xf numFmtId="0" fontId="17" fillId="0" borderId="28" xfId="0" applyFont="1" applyBorder="1" applyAlignment="1" applyProtection="1">
      <alignment horizontal="left" wrapText="1"/>
    </xf>
    <xf numFmtId="0" fontId="0" fillId="0" borderId="29" xfId="0" applyBorder="1" applyAlignment="1">
      <alignment wrapText="1"/>
    </xf>
    <xf numFmtId="0" fontId="0" fillId="0" borderId="23" xfId="0" applyBorder="1" applyAlignment="1">
      <alignment wrapText="1"/>
    </xf>
    <xf numFmtId="0" fontId="15" fillId="3" borderId="48" xfId="0" applyFont="1" applyFill="1" applyBorder="1" applyAlignment="1" applyProtection="1">
      <alignment horizontal="center" wrapText="1"/>
    </xf>
    <xf numFmtId="0" fontId="15" fillId="3" borderId="49" xfId="0" applyFont="1" applyFill="1" applyBorder="1" applyAlignment="1" applyProtection="1">
      <alignment horizontal="center" wrapText="1"/>
    </xf>
    <xf numFmtId="0" fontId="8" fillId="0" borderId="19" xfId="0" applyFont="1" applyBorder="1" applyAlignment="1" applyProtection="1">
      <alignment horizontal="left" wrapText="1"/>
      <protection locked="0"/>
    </xf>
    <xf numFmtId="0" fontId="8" fillId="0" borderId="44" xfId="0" applyFont="1" applyBorder="1" applyAlignment="1" applyProtection="1">
      <alignment horizontal="left" wrapText="1"/>
      <protection locked="0"/>
    </xf>
    <xf numFmtId="0" fontId="8" fillId="0" borderId="28" xfId="0" applyFont="1" applyBorder="1" applyAlignment="1" applyProtection="1">
      <alignment horizontal="left" wrapText="1"/>
      <protection locked="0"/>
    </xf>
    <xf numFmtId="0" fontId="8" fillId="0" borderId="23" xfId="0" applyFont="1" applyBorder="1" applyAlignment="1" applyProtection="1">
      <alignment horizontal="left" wrapText="1"/>
      <protection locked="0"/>
    </xf>
    <xf numFmtId="0" fontId="0" fillId="0" borderId="29" xfId="0" applyBorder="1" applyAlignment="1" applyProtection="1">
      <alignment horizontal="right"/>
    </xf>
    <xf numFmtId="0" fontId="1" fillId="0" borderId="0" xfId="0" applyFont="1" applyAlignment="1" applyProtection="1">
      <alignment horizontal="center"/>
      <protection locked="0"/>
    </xf>
    <xf numFmtId="0" fontId="0" fillId="0" borderId="0" xfId="0" applyAlignment="1" applyProtection="1">
      <protection locked="0"/>
    </xf>
    <xf numFmtId="0" fontId="9" fillId="0" borderId="35" xfId="0" applyFont="1" applyBorder="1" applyAlignment="1" applyProtection="1">
      <alignment horizontal="justify" vertical="top"/>
    </xf>
    <xf numFmtId="0" fontId="0" fillId="0" borderId="35" xfId="0" applyBorder="1" applyAlignment="1" applyProtection="1">
      <alignment vertical="top"/>
    </xf>
    <xf numFmtId="0" fontId="17" fillId="0" borderId="23" xfId="0" applyFont="1" applyBorder="1" applyAlignment="1" applyProtection="1">
      <alignment horizontal="left" wrapText="1"/>
    </xf>
    <xf numFmtId="0" fontId="9" fillId="0" borderId="0" xfId="0" applyFont="1" applyBorder="1" applyAlignment="1" applyProtection="1">
      <alignment horizontal="justify" wrapText="1"/>
    </xf>
    <xf numFmtId="0" fontId="0" fillId="0" borderId="0" xfId="0" applyBorder="1" applyAlignment="1" applyProtection="1">
      <alignment wrapText="1"/>
    </xf>
    <xf numFmtId="0" fontId="17" fillId="0" borderId="29" xfId="0" applyFont="1" applyBorder="1" applyAlignment="1" applyProtection="1">
      <alignment horizontal="left" wrapText="1"/>
    </xf>
    <xf numFmtId="0" fontId="38" fillId="0" borderId="28" xfId="0" applyFont="1" applyBorder="1" applyAlignment="1" applyProtection="1">
      <alignment horizontal="right" vertical="top" wrapText="1"/>
    </xf>
    <xf numFmtId="0" fontId="0" fillId="0" borderId="23" xfId="0" applyBorder="1" applyAlignment="1" applyProtection="1">
      <alignment wrapText="1"/>
    </xf>
    <xf numFmtId="0" fontId="30" fillId="0" borderId="0" xfId="0" applyFont="1" applyAlignment="1">
      <alignment horizontal="center"/>
    </xf>
    <xf numFmtId="0" fontId="17" fillId="0" borderId="28" xfId="0" applyFont="1" applyBorder="1" applyAlignment="1">
      <alignment horizontal="left" wrapText="1"/>
    </xf>
    <xf numFmtId="0" fontId="17" fillId="0" borderId="29" xfId="0" applyFont="1" applyBorder="1" applyAlignment="1">
      <alignment horizontal="left" wrapText="1"/>
    </xf>
    <xf numFmtId="0" fontId="17" fillId="0" borderId="23" xfId="0" applyFont="1" applyBorder="1" applyAlignment="1">
      <alignment horizontal="left" wrapText="1"/>
    </xf>
    <xf numFmtId="0" fontId="6" fillId="0" borderId="0" xfId="0" applyFont="1" applyAlignment="1">
      <alignment horizontal="justify" wrapText="1"/>
    </xf>
    <xf numFmtId="0" fontId="0" fillId="0" borderId="0" xfId="0" applyAlignment="1"/>
    <xf numFmtId="0" fontId="0" fillId="0" borderId="0" xfId="0" applyAlignment="1" applyProtection="1">
      <alignment vertical="top" wrapText="1"/>
      <protection locked="0"/>
    </xf>
    <xf numFmtId="0" fontId="0" fillId="0" borderId="0" xfId="0" applyAlignment="1" applyProtection="1">
      <alignment wrapText="1"/>
      <protection locked="0"/>
    </xf>
    <xf numFmtId="0" fontId="10" fillId="0" borderId="0" xfId="0" applyFont="1" applyAlignment="1">
      <alignment horizontal="justify" vertical="top" wrapText="1"/>
    </xf>
    <xf numFmtId="0" fontId="5" fillId="0" borderId="0" xfId="0" applyFont="1" applyAlignment="1" applyProtection="1">
      <alignment vertical="center" wrapText="1"/>
    </xf>
    <xf numFmtId="0" fontId="0" fillId="0" borderId="0" xfId="0" applyAlignment="1" applyProtection="1">
      <alignment vertical="center" wrapText="1"/>
    </xf>
    <xf numFmtId="0" fontId="5" fillId="0" borderId="0" xfId="0" applyFont="1" applyAlignment="1" applyProtection="1">
      <alignment horizontal="center" vertical="center" wrapText="1"/>
    </xf>
    <xf numFmtId="0" fontId="0" fillId="0" borderId="0" xfId="0" applyAlignment="1">
      <alignment horizontal="center" vertical="center" wrapText="1"/>
    </xf>
    <xf numFmtId="0" fontId="5" fillId="2" borderId="0" xfId="0" applyFont="1" applyFill="1" applyAlignment="1" applyProtection="1">
      <alignment vertical="center" wrapText="1"/>
    </xf>
    <xf numFmtId="0" fontId="0" fillId="2" borderId="0" xfId="0" applyFill="1" applyAlignment="1">
      <alignment vertical="center" wrapText="1"/>
    </xf>
    <xf numFmtId="0" fontId="30" fillId="2" borderId="0" xfId="0" applyFont="1" applyFill="1" applyAlignment="1">
      <alignment horizontal="center"/>
    </xf>
    <xf numFmtId="0" fontId="15" fillId="0" borderId="30" xfId="0" applyFont="1" applyBorder="1" applyAlignment="1" applyProtection="1">
      <alignment horizontal="center" wrapText="1"/>
    </xf>
    <xf numFmtId="0" fontId="15" fillId="0" borderId="8" xfId="0" applyFont="1" applyBorder="1" applyAlignment="1" applyProtection="1">
      <alignment horizontal="center" wrapText="1"/>
    </xf>
    <xf numFmtId="0" fontId="0" fillId="0" borderId="29" xfId="0" applyNumberFormat="1" applyBorder="1" applyAlignment="1" applyProtection="1">
      <alignment horizontal="left"/>
    </xf>
    <xf numFmtId="0" fontId="0" fillId="0" borderId="23" xfId="0" applyNumberFormat="1" applyBorder="1" applyAlignment="1" applyProtection="1">
      <alignment horizontal="left"/>
    </xf>
    <xf numFmtId="0" fontId="9" fillId="0" borderId="14" xfId="0" applyFont="1" applyBorder="1" applyAlignment="1" applyProtection="1">
      <alignment horizontal="center" vertical="center" wrapText="1"/>
      <protection locked="0"/>
    </xf>
    <xf numFmtId="0" fontId="3" fillId="0" borderId="9" xfId="0" applyFont="1" applyBorder="1" applyAlignment="1" applyProtection="1">
      <alignment horizontal="justify" vertical="top" wrapText="1"/>
      <protection locked="0"/>
    </xf>
    <xf numFmtId="0" fontId="0" fillId="0" borderId="33" xfId="0" applyBorder="1" applyAlignment="1" applyProtection="1">
      <protection locked="0"/>
    </xf>
    <xf numFmtId="0" fontId="9" fillId="0" borderId="40" xfId="0" applyFont="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165" fontId="3" fillId="0" borderId="9" xfId="0" applyNumberFormat="1" applyFont="1" applyBorder="1" applyAlignment="1" applyProtection="1">
      <alignment vertical="center" wrapText="1"/>
    </xf>
    <xf numFmtId="165" fontId="0" fillId="0" borderId="33" xfId="0" applyNumberFormat="1" applyBorder="1" applyAlignment="1" applyProtection="1"/>
    <xf numFmtId="165" fontId="3" fillId="0" borderId="28" xfId="0" applyNumberFormat="1" applyFont="1" applyBorder="1" applyAlignment="1" applyProtection="1">
      <alignment vertical="center" wrapText="1"/>
    </xf>
    <xf numFmtId="165" fontId="0" fillId="0" borderId="23" xfId="0" applyNumberFormat="1" applyBorder="1" applyAlignment="1" applyProtection="1"/>
    <xf numFmtId="0" fontId="23" fillId="0" borderId="41" xfId="0" applyFont="1" applyBorder="1" applyAlignment="1" applyProtection="1">
      <alignment vertical="center" wrapText="1"/>
    </xf>
    <xf numFmtId="49" fontId="9" fillId="0" borderId="40" xfId="0" applyNumberFormat="1" applyFont="1" applyBorder="1" applyAlignment="1" applyProtection="1">
      <alignment horizontal="center" vertical="center" wrapText="1"/>
      <protection locked="0"/>
    </xf>
    <xf numFmtId="0" fontId="9" fillId="0" borderId="41" xfId="0" applyFont="1" applyBorder="1" applyAlignment="1" applyProtection="1">
      <alignment horizontal="center" vertical="center" wrapText="1"/>
      <protection locked="0"/>
    </xf>
    <xf numFmtId="0" fontId="8" fillId="0" borderId="6" xfId="0" applyFont="1" applyBorder="1" applyAlignment="1" applyProtection="1">
      <alignment horizontal="justify" wrapText="1"/>
      <protection locked="0"/>
    </xf>
    <xf numFmtId="0" fontId="8" fillId="0" borderId="7" xfId="0" applyFont="1" applyBorder="1" applyAlignment="1" applyProtection="1">
      <alignment horizontal="justify" wrapText="1"/>
      <protection locked="0"/>
    </xf>
    <xf numFmtId="0" fontId="8" fillId="0" borderId="19" xfId="0" applyFont="1" applyBorder="1" applyAlignment="1" applyProtection="1">
      <alignment horizontal="justify" wrapText="1"/>
      <protection locked="0"/>
    </xf>
    <xf numFmtId="0" fontId="8" fillId="0" borderId="44" xfId="0" applyFont="1" applyBorder="1" applyAlignment="1" applyProtection="1">
      <alignment horizontal="justify" wrapText="1"/>
      <protection locked="0"/>
    </xf>
    <xf numFmtId="0" fontId="8" fillId="0" borderId="28" xfId="0" applyFont="1" applyBorder="1" applyAlignment="1" applyProtection="1">
      <alignment horizontal="justify" wrapText="1"/>
      <protection locked="0"/>
    </xf>
    <xf numFmtId="0" fontId="8" fillId="0" borderId="23" xfId="0" applyFont="1" applyBorder="1" applyAlignment="1" applyProtection="1">
      <alignment horizontal="justify"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2</xdr:col>
      <xdr:colOff>76200</xdr:colOff>
      <xdr:row>10</xdr:row>
      <xdr:rowOff>28575</xdr:rowOff>
    </xdr:to>
    <xdr:sp macro="" textlink="">
      <xdr:nvSpPr>
        <xdr:cNvPr id="6174" name="Text Box 1">
          <a:extLst>
            <a:ext uri="{FF2B5EF4-FFF2-40B4-BE49-F238E27FC236}">
              <a16:creationId xmlns:a16="http://schemas.microsoft.com/office/drawing/2014/main" id="{00000000-0008-0000-0000-00001E180000}"/>
            </a:ext>
          </a:extLst>
        </xdr:cNvPr>
        <xdr:cNvSpPr txBox="1">
          <a:spLocks noChangeArrowheads="1"/>
        </xdr:cNvSpPr>
      </xdr:nvSpPr>
      <xdr:spPr bwMode="auto">
        <a:xfrm>
          <a:off x="6134100" y="50292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B9"/>
  <sheetViews>
    <sheetView workbookViewId="0">
      <selection activeCell="D3" sqref="D3"/>
    </sheetView>
  </sheetViews>
  <sheetFormatPr defaultRowHeight="12.75" x14ac:dyDescent="0.2"/>
  <cols>
    <col min="1" max="1" width="9.140625" style="6" customWidth="1"/>
    <col min="2" max="2" width="82.85546875" style="6" customWidth="1"/>
  </cols>
  <sheetData>
    <row r="1" spans="1:2" ht="33" customHeight="1" x14ac:dyDescent="0.2">
      <c r="A1" s="212" t="s">
        <v>172</v>
      </c>
      <c r="B1" s="213"/>
    </row>
    <row r="2" spans="1:2" ht="42" customHeight="1" x14ac:dyDescent="0.2">
      <c r="A2" s="214" t="s">
        <v>167</v>
      </c>
      <c r="B2" s="215"/>
    </row>
    <row r="3" spans="1:2" ht="13.5" customHeight="1" x14ac:dyDescent="0.2">
      <c r="A3" s="215"/>
      <c r="B3" s="215"/>
    </row>
    <row r="5" spans="1:2" ht="45.75" customHeight="1" x14ac:dyDescent="0.2">
      <c r="A5" s="205" t="s">
        <v>165</v>
      </c>
      <c r="B5" s="206" t="s">
        <v>166</v>
      </c>
    </row>
    <row r="6" spans="1:2" ht="71.25" customHeight="1" x14ac:dyDescent="0.2">
      <c r="A6" s="205" t="s">
        <v>165</v>
      </c>
      <c r="B6" s="207" t="s">
        <v>168</v>
      </c>
    </row>
    <row r="7" spans="1:2" ht="46.5" customHeight="1" x14ac:dyDescent="0.2">
      <c r="A7" s="205" t="s">
        <v>165</v>
      </c>
      <c r="B7" s="77" t="s">
        <v>171</v>
      </c>
    </row>
    <row r="8" spans="1:2" ht="59.25" customHeight="1" x14ac:dyDescent="0.2">
      <c r="A8" s="205" t="s">
        <v>165</v>
      </c>
      <c r="B8" s="207" t="s">
        <v>169</v>
      </c>
    </row>
    <row r="9" spans="1:2" ht="72" customHeight="1" x14ac:dyDescent="0.2">
      <c r="A9" s="205" t="s">
        <v>165</v>
      </c>
      <c r="B9" s="207" t="s">
        <v>170</v>
      </c>
    </row>
  </sheetData>
  <sheetProtection password="D98E" sheet="1" objects="1" scenarios="1"/>
  <mergeCells count="3">
    <mergeCell ref="A1:B1"/>
    <mergeCell ref="A2:B2"/>
    <mergeCell ref="A3:B3"/>
  </mergeCells>
  <phoneticPr fontId="12" type="noConversion"/>
  <pageMargins left="0.5" right="0.5" top="1" bottom="0.5" header="0.5" footer="0.25"/>
  <pageSetup orientation="portrait" r:id="rId1"/>
  <headerFooter alignWithMargins="0">
    <oddFooter>&amp;L&amp;F&amp;R&amp;P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14"/>
  <sheetViews>
    <sheetView workbookViewId="0">
      <selection activeCell="A4" sqref="A4"/>
    </sheetView>
  </sheetViews>
  <sheetFormatPr defaultRowHeight="12.75" x14ac:dyDescent="0.2"/>
  <cols>
    <col min="1" max="1" width="90.140625" customWidth="1"/>
  </cols>
  <sheetData>
    <row r="1" spans="1:1" ht="15.75" x14ac:dyDescent="0.25">
      <c r="A1" s="78" t="s">
        <v>15</v>
      </c>
    </row>
    <row r="3" spans="1:1" ht="135.75" customHeight="1" x14ac:dyDescent="0.2">
      <c r="A3" s="77" t="s">
        <v>152</v>
      </c>
    </row>
    <row r="4" spans="1:1" ht="186.75" customHeight="1" x14ac:dyDescent="0.2">
      <c r="A4" s="77" t="s">
        <v>16</v>
      </c>
    </row>
    <row r="6" spans="1:1" x14ac:dyDescent="0.2">
      <c r="A6" t="s">
        <v>142</v>
      </c>
    </row>
    <row r="8" spans="1:1" x14ac:dyDescent="0.2">
      <c r="A8" t="s">
        <v>142</v>
      </c>
    </row>
    <row r="10" spans="1:1" x14ac:dyDescent="0.2">
      <c r="A10" t="s">
        <v>142</v>
      </c>
    </row>
    <row r="11" spans="1:1" x14ac:dyDescent="0.2">
      <c r="A11" t="s">
        <v>142</v>
      </c>
    </row>
    <row r="12" spans="1:1" x14ac:dyDescent="0.2">
      <c r="A12" t="s">
        <v>142</v>
      </c>
    </row>
    <row r="14" spans="1:1" x14ac:dyDescent="0.2">
      <c r="A14" t="s">
        <v>142</v>
      </c>
    </row>
  </sheetData>
  <sheetProtection password="E177" sheet="1" objects="1" scenarios="1"/>
  <phoneticPr fontId="12" type="noConversion"/>
  <pageMargins left="0.75" right="0.75" top="1" bottom="1" header="0.5" footer="0.5"/>
  <pageSetup orientation="portrait" horizontalDpi="1200" verticalDpi="1200" r:id="rId1"/>
  <headerFooter alignWithMargins="0">
    <oddFooter>&amp;RRevised: 7/6/2009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H23"/>
  <sheetViews>
    <sheetView workbookViewId="0">
      <selection activeCell="I14" sqref="I14"/>
    </sheetView>
  </sheetViews>
  <sheetFormatPr defaultRowHeight="12.75" x14ac:dyDescent="0.2"/>
  <cols>
    <col min="1" max="1" width="34.85546875" style="95" customWidth="1"/>
    <col min="2" max="2" width="6.28515625" style="95" customWidth="1"/>
    <col min="3" max="3" width="33.28515625" style="95" customWidth="1"/>
    <col min="4" max="4" width="5.140625" style="95" customWidth="1"/>
    <col min="5" max="5" width="14.42578125" style="95" customWidth="1"/>
    <col min="6" max="6" width="12.5703125" style="95" customWidth="1"/>
    <col min="7" max="7" width="7.85546875" style="95" customWidth="1"/>
    <col min="8" max="8" width="15.28515625" style="95" customWidth="1"/>
    <col min="9" max="9" width="10.140625" style="95" bestFit="1" customWidth="1"/>
    <col min="10" max="16384" width="9.140625" style="95"/>
  </cols>
  <sheetData>
    <row r="1" spans="1:8" ht="19.5" x14ac:dyDescent="0.4">
      <c r="A1" s="259" t="s">
        <v>17</v>
      </c>
      <c r="B1" s="259"/>
      <c r="C1" s="260"/>
      <c r="D1" s="260"/>
      <c r="E1" s="260"/>
      <c r="F1" s="260"/>
      <c r="G1" s="260"/>
      <c r="H1" s="260"/>
    </row>
    <row r="2" spans="1:8" x14ac:dyDescent="0.2">
      <c r="A2" s="154"/>
      <c r="B2" s="154"/>
      <c r="C2" s="154"/>
    </row>
    <row r="3" spans="1:8" x14ac:dyDescent="0.2">
      <c r="A3" s="165" t="s">
        <v>45</v>
      </c>
      <c r="B3" s="256" t="str">
        <f>'Form I-Budget Summary'!E3</f>
        <v>Fort Bend County</v>
      </c>
      <c r="C3" s="429"/>
      <c r="D3" s="429"/>
      <c r="E3" s="429"/>
      <c r="F3" s="429"/>
      <c r="G3" s="429"/>
      <c r="H3" s="430"/>
    </row>
    <row r="4" spans="1:8" ht="15" thickBot="1" x14ac:dyDescent="0.25">
      <c r="A4" s="96"/>
      <c r="B4" s="96"/>
      <c r="C4" s="96"/>
      <c r="D4" s="155"/>
    </row>
    <row r="5" spans="1:8" ht="18" customHeight="1" thickBot="1" x14ac:dyDescent="0.35">
      <c r="A5" s="166" t="s">
        <v>85</v>
      </c>
      <c r="B5" s="285" t="s">
        <v>144</v>
      </c>
      <c r="C5" s="263" t="s">
        <v>83</v>
      </c>
      <c r="D5" s="263" t="s">
        <v>86</v>
      </c>
      <c r="E5" s="263" t="s">
        <v>145</v>
      </c>
      <c r="F5" s="263" t="s">
        <v>148</v>
      </c>
      <c r="G5" s="294" t="s">
        <v>147</v>
      </c>
      <c r="H5" s="263" t="s">
        <v>146</v>
      </c>
    </row>
    <row r="6" spans="1:8" s="156" customFormat="1" ht="13.5" customHeight="1" x14ac:dyDescent="0.2">
      <c r="A6" s="167" t="s">
        <v>82</v>
      </c>
      <c r="B6" s="286"/>
      <c r="C6" s="288"/>
      <c r="D6" s="290"/>
      <c r="E6" s="264"/>
      <c r="F6" s="264"/>
      <c r="G6" s="288"/>
      <c r="H6" s="264"/>
    </row>
    <row r="7" spans="1:8" s="156" customFormat="1" ht="13.5" customHeight="1" thickBot="1" x14ac:dyDescent="0.25">
      <c r="A7" s="168" t="s">
        <v>87</v>
      </c>
      <c r="B7" s="287"/>
      <c r="C7" s="289"/>
      <c r="D7" s="291"/>
      <c r="E7" s="265"/>
      <c r="F7" s="265"/>
      <c r="G7" s="289"/>
      <c r="H7" s="265"/>
    </row>
    <row r="8" spans="1:8" s="102" customFormat="1" ht="15" thickTop="1" x14ac:dyDescent="0.2">
      <c r="A8" s="32"/>
      <c r="B8" s="33" t="s">
        <v>142</v>
      </c>
      <c r="C8" s="34" t="s">
        <v>142</v>
      </c>
      <c r="D8" s="30"/>
      <c r="E8" s="30" t="s">
        <v>142</v>
      </c>
      <c r="F8" s="35"/>
      <c r="G8" s="57"/>
      <c r="H8" s="169">
        <f t="shared" ref="H8:H21" si="0">+D8*F8*G8</f>
        <v>0</v>
      </c>
    </row>
    <row r="9" spans="1:8" s="102" customFormat="1" ht="14.25" x14ac:dyDescent="0.2">
      <c r="A9" s="32" t="s">
        <v>142</v>
      </c>
      <c r="B9" s="33" t="s">
        <v>142</v>
      </c>
      <c r="C9" s="34" t="s">
        <v>142</v>
      </c>
      <c r="D9" s="30"/>
      <c r="E9" s="30" t="s">
        <v>142</v>
      </c>
      <c r="F9" s="35"/>
      <c r="G9" s="57"/>
      <c r="H9" s="169">
        <f t="shared" si="0"/>
        <v>0</v>
      </c>
    </row>
    <row r="10" spans="1:8" s="102" customFormat="1" ht="14.25" x14ac:dyDescent="0.2">
      <c r="A10" s="32" t="s">
        <v>142</v>
      </c>
      <c r="B10" s="33" t="s">
        <v>142</v>
      </c>
      <c r="C10" s="34" t="s">
        <v>142</v>
      </c>
      <c r="D10" s="30"/>
      <c r="E10" s="30" t="s">
        <v>142</v>
      </c>
      <c r="F10" s="35"/>
      <c r="G10" s="57"/>
      <c r="H10" s="169">
        <f t="shared" si="0"/>
        <v>0</v>
      </c>
    </row>
    <row r="11" spans="1:8" s="102" customFormat="1" ht="14.25" x14ac:dyDescent="0.2">
      <c r="A11" s="32" t="s">
        <v>142</v>
      </c>
      <c r="B11" s="33" t="s">
        <v>142</v>
      </c>
      <c r="C11" s="34" t="s">
        <v>142</v>
      </c>
      <c r="D11" s="30"/>
      <c r="E11" s="30" t="s">
        <v>142</v>
      </c>
      <c r="F11" s="35"/>
      <c r="G11" s="57"/>
      <c r="H11" s="169">
        <f t="shared" si="0"/>
        <v>0</v>
      </c>
    </row>
    <row r="12" spans="1:8" s="102" customFormat="1" ht="14.25" x14ac:dyDescent="0.2">
      <c r="A12" s="32" t="s">
        <v>142</v>
      </c>
      <c r="B12" s="33" t="s">
        <v>142</v>
      </c>
      <c r="C12" s="34" t="s">
        <v>142</v>
      </c>
      <c r="D12" s="30"/>
      <c r="E12" s="30" t="s">
        <v>142</v>
      </c>
      <c r="F12" s="35"/>
      <c r="G12" s="57"/>
      <c r="H12" s="169">
        <f t="shared" si="0"/>
        <v>0</v>
      </c>
    </row>
    <row r="13" spans="1:8" s="102" customFormat="1" ht="14.25" x14ac:dyDescent="0.2">
      <c r="A13" s="32" t="s">
        <v>142</v>
      </c>
      <c r="B13" s="33" t="s">
        <v>142</v>
      </c>
      <c r="C13" s="34" t="s">
        <v>142</v>
      </c>
      <c r="D13" s="30"/>
      <c r="E13" s="30" t="s">
        <v>142</v>
      </c>
      <c r="F13" s="35"/>
      <c r="G13" s="57"/>
      <c r="H13" s="169">
        <f t="shared" si="0"/>
        <v>0</v>
      </c>
    </row>
    <row r="14" spans="1:8" s="102" customFormat="1" ht="14.25" x14ac:dyDescent="0.2">
      <c r="A14" s="32" t="s">
        <v>142</v>
      </c>
      <c r="B14" s="33" t="s">
        <v>142</v>
      </c>
      <c r="C14" s="34" t="s">
        <v>142</v>
      </c>
      <c r="D14" s="30"/>
      <c r="E14" s="30" t="s">
        <v>142</v>
      </c>
      <c r="F14" s="35"/>
      <c r="G14" s="57"/>
      <c r="H14" s="169">
        <f t="shared" si="0"/>
        <v>0</v>
      </c>
    </row>
    <row r="15" spans="1:8" s="102" customFormat="1" ht="14.25" x14ac:dyDescent="0.2">
      <c r="A15" s="32" t="s">
        <v>142</v>
      </c>
      <c r="B15" s="33" t="s">
        <v>142</v>
      </c>
      <c r="C15" s="34" t="s">
        <v>142</v>
      </c>
      <c r="D15" s="30"/>
      <c r="E15" s="30" t="s">
        <v>142</v>
      </c>
      <c r="F15" s="35"/>
      <c r="G15" s="57"/>
      <c r="H15" s="169">
        <f t="shared" si="0"/>
        <v>0</v>
      </c>
    </row>
    <row r="16" spans="1:8" s="102" customFormat="1" ht="14.25" x14ac:dyDescent="0.2">
      <c r="A16" s="32" t="s">
        <v>142</v>
      </c>
      <c r="B16" s="33" t="s">
        <v>142</v>
      </c>
      <c r="C16" s="34" t="s">
        <v>142</v>
      </c>
      <c r="D16" s="30"/>
      <c r="E16" s="30" t="s">
        <v>142</v>
      </c>
      <c r="F16" s="35"/>
      <c r="G16" s="57"/>
      <c r="H16" s="169">
        <f t="shared" si="0"/>
        <v>0</v>
      </c>
    </row>
    <row r="17" spans="1:8" s="102" customFormat="1" ht="14.25" x14ac:dyDescent="0.2">
      <c r="A17" s="32" t="s">
        <v>142</v>
      </c>
      <c r="B17" s="33" t="s">
        <v>142</v>
      </c>
      <c r="C17" s="34" t="s">
        <v>142</v>
      </c>
      <c r="D17" s="30"/>
      <c r="E17" s="30" t="s">
        <v>142</v>
      </c>
      <c r="F17" s="35"/>
      <c r="G17" s="57"/>
      <c r="H17" s="169">
        <f t="shared" si="0"/>
        <v>0</v>
      </c>
    </row>
    <row r="18" spans="1:8" s="102" customFormat="1" ht="14.25" x14ac:dyDescent="0.2">
      <c r="A18" s="32" t="s">
        <v>142</v>
      </c>
      <c r="B18" s="33" t="s">
        <v>142</v>
      </c>
      <c r="C18" s="34" t="s">
        <v>142</v>
      </c>
      <c r="D18" s="30"/>
      <c r="E18" s="30" t="s">
        <v>142</v>
      </c>
      <c r="F18" s="35"/>
      <c r="G18" s="57"/>
      <c r="H18" s="169">
        <f t="shared" si="0"/>
        <v>0</v>
      </c>
    </row>
    <row r="19" spans="1:8" s="102" customFormat="1" ht="14.25" x14ac:dyDescent="0.2">
      <c r="A19" s="32" t="s">
        <v>142</v>
      </c>
      <c r="B19" s="33" t="s">
        <v>142</v>
      </c>
      <c r="C19" s="34" t="s">
        <v>142</v>
      </c>
      <c r="D19" s="30"/>
      <c r="E19" s="30" t="s">
        <v>142</v>
      </c>
      <c r="F19" s="35"/>
      <c r="G19" s="57"/>
      <c r="H19" s="169">
        <f t="shared" si="0"/>
        <v>0</v>
      </c>
    </row>
    <row r="20" spans="1:8" s="102" customFormat="1" ht="14.25" x14ac:dyDescent="0.2">
      <c r="A20" s="32" t="s">
        <v>142</v>
      </c>
      <c r="B20" s="33" t="s">
        <v>142</v>
      </c>
      <c r="C20" s="34" t="s">
        <v>142</v>
      </c>
      <c r="D20" s="30"/>
      <c r="E20" s="30" t="s">
        <v>142</v>
      </c>
      <c r="F20" s="35"/>
      <c r="G20" s="57"/>
      <c r="H20" s="169">
        <f t="shared" si="0"/>
        <v>0</v>
      </c>
    </row>
    <row r="21" spans="1:8" s="102" customFormat="1" ht="15" thickBot="1" x14ac:dyDescent="0.25">
      <c r="A21" s="32" t="s">
        <v>142</v>
      </c>
      <c r="B21" s="33" t="s">
        <v>142</v>
      </c>
      <c r="C21" s="34" t="s">
        <v>142</v>
      </c>
      <c r="D21" s="30"/>
      <c r="E21" s="30" t="s">
        <v>142</v>
      </c>
      <c r="F21" s="35"/>
      <c r="G21" s="57"/>
      <c r="H21" s="169">
        <f t="shared" si="0"/>
        <v>0</v>
      </c>
    </row>
    <row r="22" spans="1:8" s="102" customFormat="1" ht="18" customHeight="1" thickBot="1" x14ac:dyDescent="0.35">
      <c r="A22" s="125"/>
      <c r="B22" s="125"/>
      <c r="C22" s="125"/>
      <c r="F22" s="427" t="s">
        <v>149</v>
      </c>
      <c r="G22" s="428"/>
      <c r="H22" s="170">
        <f>SUM(H8:H21)</f>
        <v>0</v>
      </c>
    </row>
    <row r="23" spans="1:8" s="102" customFormat="1" x14ac:dyDescent="0.2"/>
  </sheetData>
  <sheetProtection password="E177" sheet="1" scenarios="1" formatCells="0" formatRows="0" selectLockedCells="1"/>
  <mergeCells count="10">
    <mergeCell ref="F22:G22"/>
    <mergeCell ref="B3:H3"/>
    <mergeCell ref="A1:H1"/>
    <mergeCell ref="E5:E7"/>
    <mergeCell ref="B5:B7"/>
    <mergeCell ref="C5:C7"/>
    <mergeCell ref="D5:D7"/>
    <mergeCell ref="F5:F7"/>
    <mergeCell ref="G5:G7"/>
    <mergeCell ref="H5:H7"/>
  </mergeCells>
  <phoneticPr fontId="12" type="noConversion"/>
  <pageMargins left="0.5" right="0.5" top="0.75" bottom="0.5" header="0.5" footer="0.5"/>
  <pageSetup orientation="landscape" r:id="rId1"/>
  <headerFooter alignWithMargins="0">
    <oddFooter>&amp;RRevised: 7/6/2009</oddFooter>
  </headerFooter>
  <ignoredErrors>
    <ignoredError sqref="B3"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H23"/>
  <sheetViews>
    <sheetView workbookViewId="0">
      <selection activeCell="L11" sqref="L11"/>
    </sheetView>
  </sheetViews>
  <sheetFormatPr defaultRowHeight="12.75" x14ac:dyDescent="0.2"/>
  <cols>
    <col min="1" max="1" width="34.85546875" style="95" customWidth="1"/>
    <col min="2" max="2" width="6.28515625" style="95" customWidth="1"/>
    <col min="3" max="3" width="33.28515625" style="95" customWidth="1"/>
    <col min="4" max="4" width="5.140625" style="95" customWidth="1"/>
    <col min="5" max="5" width="14.42578125" style="95" customWidth="1"/>
    <col min="6" max="6" width="12.5703125" style="95" customWidth="1"/>
    <col min="7" max="7" width="7.85546875" style="95" customWidth="1"/>
    <col min="8" max="8" width="15.28515625" style="95" customWidth="1"/>
    <col min="9" max="9" width="10.140625" style="95" bestFit="1" customWidth="1"/>
    <col min="10" max="16384" width="9.140625" style="95"/>
  </cols>
  <sheetData>
    <row r="1" spans="1:8" ht="19.5" x14ac:dyDescent="0.4">
      <c r="A1" s="259" t="s">
        <v>17</v>
      </c>
      <c r="B1" s="259"/>
      <c r="C1" s="260"/>
      <c r="D1" s="260"/>
      <c r="E1" s="260"/>
      <c r="F1" s="260"/>
      <c r="G1" s="260"/>
      <c r="H1" s="260"/>
    </row>
    <row r="2" spans="1:8" x14ac:dyDescent="0.2">
      <c r="A2" s="154"/>
      <c r="B2" s="154"/>
      <c r="C2" s="154"/>
    </row>
    <row r="3" spans="1:8" x14ac:dyDescent="0.2">
      <c r="A3" s="165" t="s">
        <v>45</v>
      </c>
      <c r="B3" s="256" t="str">
        <f>'Form I-Budget Summary'!E3</f>
        <v>Fort Bend County</v>
      </c>
      <c r="C3" s="429"/>
      <c r="D3" s="429"/>
      <c r="E3" s="429"/>
      <c r="F3" s="429"/>
      <c r="G3" s="429"/>
      <c r="H3" s="430"/>
    </row>
    <row r="4" spans="1:8" ht="15" thickBot="1" x14ac:dyDescent="0.25">
      <c r="A4" s="96"/>
      <c r="B4" s="96"/>
      <c r="C4" s="96"/>
      <c r="D4" s="155"/>
    </row>
    <row r="5" spans="1:8" ht="18" customHeight="1" thickBot="1" x14ac:dyDescent="0.35">
      <c r="A5" s="166" t="s">
        <v>85</v>
      </c>
      <c r="B5" s="285" t="s">
        <v>144</v>
      </c>
      <c r="C5" s="263" t="s">
        <v>83</v>
      </c>
      <c r="D5" s="263" t="s">
        <v>86</v>
      </c>
      <c r="E5" s="263" t="s">
        <v>145</v>
      </c>
      <c r="F5" s="263" t="s">
        <v>148</v>
      </c>
      <c r="G5" s="294" t="s">
        <v>147</v>
      </c>
      <c r="H5" s="263" t="s">
        <v>146</v>
      </c>
    </row>
    <row r="6" spans="1:8" s="156" customFormat="1" ht="13.5" customHeight="1" x14ac:dyDescent="0.2">
      <c r="A6" s="167" t="s">
        <v>82</v>
      </c>
      <c r="B6" s="286"/>
      <c r="C6" s="288"/>
      <c r="D6" s="290"/>
      <c r="E6" s="264"/>
      <c r="F6" s="264"/>
      <c r="G6" s="288"/>
      <c r="H6" s="264"/>
    </row>
    <row r="7" spans="1:8" s="156" customFormat="1" ht="13.5" customHeight="1" thickBot="1" x14ac:dyDescent="0.25">
      <c r="A7" s="168" t="s">
        <v>87</v>
      </c>
      <c r="B7" s="287"/>
      <c r="C7" s="289"/>
      <c r="D7" s="291"/>
      <c r="E7" s="265"/>
      <c r="F7" s="265"/>
      <c r="G7" s="289"/>
      <c r="H7" s="265"/>
    </row>
    <row r="8" spans="1:8" s="102" customFormat="1" ht="15" thickTop="1" x14ac:dyDescent="0.2">
      <c r="A8" s="32"/>
      <c r="B8" s="33" t="s">
        <v>142</v>
      </c>
      <c r="C8" s="34" t="s">
        <v>142</v>
      </c>
      <c r="D8" s="30"/>
      <c r="E8" s="30" t="s">
        <v>142</v>
      </c>
      <c r="F8" s="35"/>
      <c r="G8" s="57"/>
      <c r="H8" s="169">
        <f t="shared" ref="H8:H21" si="0">+D8*F8*G8</f>
        <v>0</v>
      </c>
    </row>
    <row r="9" spans="1:8" s="102" customFormat="1" ht="14.25" x14ac:dyDescent="0.2">
      <c r="A9" s="32" t="s">
        <v>142</v>
      </c>
      <c r="B9" s="33" t="s">
        <v>142</v>
      </c>
      <c r="C9" s="34" t="s">
        <v>142</v>
      </c>
      <c r="D9" s="30"/>
      <c r="E9" s="30" t="s">
        <v>142</v>
      </c>
      <c r="F9" s="35"/>
      <c r="G9" s="57"/>
      <c r="H9" s="169">
        <f t="shared" si="0"/>
        <v>0</v>
      </c>
    </row>
    <row r="10" spans="1:8" s="102" customFormat="1" ht="14.25" x14ac:dyDescent="0.2">
      <c r="A10" s="32" t="s">
        <v>142</v>
      </c>
      <c r="B10" s="33" t="s">
        <v>142</v>
      </c>
      <c r="C10" s="34" t="s">
        <v>142</v>
      </c>
      <c r="D10" s="30"/>
      <c r="E10" s="30" t="s">
        <v>142</v>
      </c>
      <c r="F10" s="35"/>
      <c r="G10" s="57"/>
      <c r="H10" s="169">
        <f t="shared" si="0"/>
        <v>0</v>
      </c>
    </row>
    <row r="11" spans="1:8" s="102" customFormat="1" ht="14.25" x14ac:dyDescent="0.2">
      <c r="A11" s="32" t="s">
        <v>142</v>
      </c>
      <c r="B11" s="33" t="s">
        <v>142</v>
      </c>
      <c r="C11" s="34" t="s">
        <v>142</v>
      </c>
      <c r="D11" s="30"/>
      <c r="E11" s="30" t="s">
        <v>142</v>
      </c>
      <c r="F11" s="35"/>
      <c r="G11" s="57"/>
      <c r="H11" s="169">
        <f t="shared" si="0"/>
        <v>0</v>
      </c>
    </row>
    <row r="12" spans="1:8" s="102" customFormat="1" ht="14.25" x14ac:dyDescent="0.2">
      <c r="A12" s="32" t="s">
        <v>142</v>
      </c>
      <c r="B12" s="33" t="s">
        <v>142</v>
      </c>
      <c r="C12" s="34" t="s">
        <v>142</v>
      </c>
      <c r="D12" s="30"/>
      <c r="E12" s="30" t="s">
        <v>142</v>
      </c>
      <c r="F12" s="35"/>
      <c r="G12" s="57"/>
      <c r="H12" s="169">
        <f t="shared" si="0"/>
        <v>0</v>
      </c>
    </row>
    <row r="13" spans="1:8" s="102" customFormat="1" ht="14.25" x14ac:dyDescent="0.2">
      <c r="A13" s="32" t="s">
        <v>142</v>
      </c>
      <c r="B13" s="33" t="s">
        <v>142</v>
      </c>
      <c r="C13" s="34" t="s">
        <v>142</v>
      </c>
      <c r="D13" s="30"/>
      <c r="E13" s="30" t="s">
        <v>142</v>
      </c>
      <c r="F13" s="35"/>
      <c r="G13" s="57"/>
      <c r="H13" s="169">
        <f t="shared" si="0"/>
        <v>0</v>
      </c>
    </row>
    <row r="14" spans="1:8" s="102" customFormat="1" ht="14.25" x14ac:dyDescent="0.2">
      <c r="A14" s="32" t="s">
        <v>142</v>
      </c>
      <c r="B14" s="33" t="s">
        <v>142</v>
      </c>
      <c r="C14" s="34" t="s">
        <v>142</v>
      </c>
      <c r="D14" s="30"/>
      <c r="E14" s="30" t="s">
        <v>142</v>
      </c>
      <c r="F14" s="35"/>
      <c r="G14" s="57"/>
      <c r="H14" s="169">
        <f t="shared" si="0"/>
        <v>0</v>
      </c>
    </row>
    <row r="15" spans="1:8" s="102" customFormat="1" ht="14.25" x14ac:dyDescent="0.2">
      <c r="A15" s="32" t="s">
        <v>142</v>
      </c>
      <c r="B15" s="33" t="s">
        <v>142</v>
      </c>
      <c r="C15" s="34" t="s">
        <v>142</v>
      </c>
      <c r="D15" s="30"/>
      <c r="E15" s="30" t="s">
        <v>142</v>
      </c>
      <c r="F15" s="35"/>
      <c r="G15" s="57"/>
      <c r="H15" s="169">
        <f t="shared" si="0"/>
        <v>0</v>
      </c>
    </row>
    <row r="16" spans="1:8" s="102" customFormat="1" ht="14.25" x14ac:dyDescent="0.2">
      <c r="A16" s="32" t="s">
        <v>142</v>
      </c>
      <c r="B16" s="33" t="s">
        <v>142</v>
      </c>
      <c r="C16" s="34" t="s">
        <v>142</v>
      </c>
      <c r="D16" s="30"/>
      <c r="E16" s="30" t="s">
        <v>142</v>
      </c>
      <c r="F16" s="35"/>
      <c r="G16" s="57"/>
      <c r="H16" s="169">
        <f t="shared" si="0"/>
        <v>0</v>
      </c>
    </row>
    <row r="17" spans="1:8" s="102" customFormat="1" ht="14.25" x14ac:dyDescent="0.2">
      <c r="A17" s="32" t="s">
        <v>142</v>
      </c>
      <c r="B17" s="33" t="s">
        <v>142</v>
      </c>
      <c r="C17" s="34" t="s">
        <v>142</v>
      </c>
      <c r="D17" s="30"/>
      <c r="E17" s="30" t="s">
        <v>142</v>
      </c>
      <c r="F17" s="35"/>
      <c r="G17" s="57"/>
      <c r="H17" s="169">
        <f t="shared" si="0"/>
        <v>0</v>
      </c>
    </row>
    <row r="18" spans="1:8" s="102" customFormat="1" ht="14.25" x14ac:dyDescent="0.2">
      <c r="A18" s="32" t="s">
        <v>142</v>
      </c>
      <c r="B18" s="33" t="s">
        <v>142</v>
      </c>
      <c r="C18" s="34" t="s">
        <v>142</v>
      </c>
      <c r="D18" s="30"/>
      <c r="E18" s="30"/>
      <c r="F18" s="35"/>
      <c r="G18" s="57"/>
      <c r="H18" s="169">
        <f t="shared" si="0"/>
        <v>0</v>
      </c>
    </row>
    <row r="19" spans="1:8" s="102" customFormat="1" ht="14.25" x14ac:dyDescent="0.2">
      <c r="A19" s="32" t="s">
        <v>142</v>
      </c>
      <c r="B19" s="33" t="s">
        <v>142</v>
      </c>
      <c r="C19" s="34" t="s">
        <v>142</v>
      </c>
      <c r="D19" s="30"/>
      <c r="E19" s="30"/>
      <c r="F19" s="35"/>
      <c r="G19" s="57"/>
      <c r="H19" s="169">
        <f t="shared" si="0"/>
        <v>0</v>
      </c>
    </row>
    <row r="20" spans="1:8" s="102" customFormat="1" ht="14.25" x14ac:dyDescent="0.2">
      <c r="A20" s="32" t="s">
        <v>142</v>
      </c>
      <c r="B20" s="33" t="s">
        <v>142</v>
      </c>
      <c r="C20" s="34" t="s">
        <v>142</v>
      </c>
      <c r="D20" s="30"/>
      <c r="E20" s="30" t="s">
        <v>142</v>
      </c>
      <c r="F20" s="35"/>
      <c r="G20" s="57"/>
      <c r="H20" s="169">
        <f t="shared" si="0"/>
        <v>0</v>
      </c>
    </row>
    <row r="21" spans="1:8" s="102" customFormat="1" ht="15" thickBot="1" x14ac:dyDescent="0.25">
      <c r="A21" s="32" t="s">
        <v>142</v>
      </c>
      <c r="B21" s="33" t="s">
        <v>142</v>
      </c>
      <c r="C21" s="34" t="s">
        <v>142</v>
      </c>
      <c r="D21" s="30"/>
      <c r="E21" s="30" t="s">
        <v>142</v>
      </c>
      <c r="F21" s="35"/>
      <c r="G21" s="57"/>
      <c r="H21" s="169">
        <f t="shared" si="0"/>
        <v>0</v>
      </c>
    </row>
    <row r="22" spans="1:8" s="102" customFormat="1" ht="18" customHeight="1" thickBot="1" x14ac:dyDescent="0.35">
      <c r="A22" s="125"/>
      <c r="B22" s="125"/>
      <c r="C22" s="125"/>
      <c r="F22" s="427" t="s">
        <v>149</v>
      </c>
      <c r="G22" s="428"/>
      <c r="H22" s="170">
        <f>SUM(H8:H21)</f>
        <v>0</v>
      </c>
    </row>
    <row r="23" spans="1:8" s="102" customFormat="1" x14ac:dyDescent="0.2"/>
  </sheetData>
  <sheetProtection password="E177" sheet="1" objects="1" scenarios="1" formatCells="0" formatRows="0" selectLockedCells="1"/>
  <mergeCells count="10">
    <mergeCell ref="F22:G22"/>
    <mergeCell ref="A1:H1"/>
    <mergeCell ref="B3:H3"/>
    <mergeCell ref="B5:B7"/>
    <mergeCell ref="C5:C7"/>
    <mergeCell ref="D5:D7"/>
    <mergeCell ref="E5:E7"/>
    <mergeCell ref="F5:F7"/>
    <mergeCell ref="G5:G7"/>
    <mergeCell ref="H5:H7"/>
  </mergeCells>
  <phoneticPr fontId="12" type="noConversion"/>
  <pageMargins left="0.5" right="0.5" top="0.75" bottom="0.5" header="0.5" footer="0.5"/>
  <pageSetup orientation="landscape" r:id="rId1"/>
  <headerFooter alignWithMargins="0">
    <oddFooter>&amp;RRevised: 7/6/2009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I59"/>
  <sheetViews>
    <sheetView workbookViewId="0">
      <selection activeCell="A8" sqref="A8:A13"/>
    </sheetView>
  </sheetViews>
  <sheetFormatPr defaultRowHeight="12.75" x14ac:dyDescent="0.2"/>
  <cols>
    <col min="1" max="1" width="36.85546875" style="95" customWidth="1"/>
    <col min="2" max="2" width="6.7109375" style="95" customWidth="1"/>
    <col min="3" max="3" width="8.7109375" style="95" customWidth="1"/>
    <col min="4" max="4" width="24.5703125" style="95" customWidth="1"/>
    <col min="5" max="5" width="9.140625" style="95"/>
    <col min="6" max="6" width="2.42578125" style="95" customWidth="1"/>
    <col min="7" max="7" width="12" style="95" customWidth="1"/>
    <col min="8" max="8" width="11.42578125" style="95" customWidth="1"/>
    <col min="9" max="9" width="10.140625" style="95" customWidth="1"/>
    <col min="10" max="16384" width="9.140625" style="95"/>
  </cols>
  <sheetData>
    <row r="1" spans="1:9" ht="20.25" x14ac:dyDescent="0.4">
      <c r="A1" s="36"/>
      <c r="B1" s="36"/>
      <c r="C1" s="36"/>
      <c r="D1" s="46" t="s">
        <v>18</v>
      </c>
      <c r="E1" s="36"/>
      <c r="F1" s="36"/>
      <c r="G1" s="36"/>
      <c r="H1" s="36"/>
      <c r="I1" s="36"/>
    </row>
    <row r="2" spans="1:9" x14ac:dyDescent="0.2">
      <c r="A2" s="129" t="s">
        <v>45</v>
      </c>
      <c r="B2" s="295" t="str">
        <f>'Form I-Budget Summary'!E3</f>
        <v>Fort Bend County</v>
      </c>
      <c r="C2" s="296"/>
      <c r="D2" s="296"/>
      <c r="E2" s="296"/>
      <c r="F2" s="296"/>
      <c r="G2" s="296"/>
      <c r="H2" s="296"/>
      <c r="I2" s="297"/>
    </row>
    <row r="3" spans="1:9" ht="13.5" thickBot="1" x14ac:dyDescent="0.25">
      <c r="A3" s="109"/>
    </row>
    <row r="4" spans="1:9" s="111" customFormat="1" ht="16.5" customHeight="1" x14ac:dyDescent="0.2">
      <c r="A4" s="130" t="s">
        <v>102</v>
      </c>
      <c r="B4" s="110"/>
      <c r="C4" s="110"/>
      <c r="D4" s="110"/>
      <c r="E4" s="110"/>
      <c r="F4" s="110"/>
      <c r="G4" s="110"/>
      <c r="H4" s="110"/>
      <c r="I4" s="110"/>
    </row>
    <row r="5" spans="1:9" s="112" customFormat="1" ht="13.5" x14ac:dyDescent="0.25">
      <c r="A5" s="131" t="s">
        <v>95</v>
      </c>
      <c r="B5" s="305" t="s">
        <v>83</v>
      </c>
      <c r="C5" s="306"/>
      <c r="D5" s="307"/>
      <c r="E5" s="305" t="s">
        <v>97</v>
      </c>
      <c r="F5" s="307"/>
      <c r="G5" s="131" t="s">
        <v>137</v>
      </c>
      <c r="H5" s="305" t="s">
        <v>99</v>
      </c>
      <c r="I5" s="307"/>
    </row>
    <row r="6" spans="1:9" s="112" customFormat="1" ht="12.75" customHeight="1" x14ac:dyDescent="0.25">
      <c r="A6" s="132" t="s">
        <v>96</v>
      </c>
      <c r="B6" s="308"/>
      <c r="C6" s="309"/>
      <c r="D6" s="310"/>
      <c r="E6" s="361" t="s">
        <v>103</v>
      </c>
      <c r="F6" s="445"/>
      <c r="G6" s="172" t="s">
        <v>139</v>
      </c>
      <c r="H6" s="308"/>
      <c r="I6" s="310"/>
    </row>
    <row r="7" spans="1:9" s="112" customFormat="1" ht="14.25" thickBot="1" x14ac:dyDescent="0.3">
      <c r="A7" s="133"/>
      <c r="B7" s="311"/>
      <c r="C7" s="312"/>
      <c r="D7" s="313"/>
      <c r="E7" s="173"/>
      <c r="F7" s="174"/>
      <c r="G7" s="175"/>
      <c r="H7" s="311"/>
      <c r="I7" s="313"/>
    </row>
    <row r="8" spans="1:9" ht="14.25" thickTop="1" x14ac:dyDescent="0.25">
      <c r="A8" s="431" t="s">
        <v>142</v>
      </c>
      <c r="B8" s="434" t="s">
        <v>142</v>
      </c>
      <c r="C8" s="435"/>
      <c r="D8" s="436"/>
      <c r="E8" s="434" t="s">
        <v>142</v>
      </c>
      <c r="F8" s="447"/>
      <c r="G8" s="446"/>
      <c r="H8" s="134" t="s">
        <v>92</v>
      </c>
      <c r="I8" s="65"/>
    </row>
    <row r="9" spans="1:9" ht="13.5" x14ac:dyDescent="0.25">
      <c r="A9" s="315"/>
      <c r="B9" s="437"/>
      <c r="C9" s="435"/>
      <c r="D9" s="436"/>
      <c r="E9" s="437"/>
      <c r="F9" s="436"/>
      <c r="G9" s="319"/>
      <c r="H9" s="135" t="s">
        <v>104</v>
      </c>
      <c r="I9" s="65"/>
    </row>
    <row r="10" spans="1:9" ht="13.5" x14ac:dyDescent="0.25">
      <c r="A10" s="315"/>
      <c r="B10" s="437"/>
      <c r="C10" s="435"/>
      <c r="D10" s="436"/>
      <c r="E10" s="437"/>
      <c r="F10" s="436"/>
      <c r="G10" s="319"/>
      <c r="H10" s="135" t="s">
        <v>105</v>
      </c>
      <c r="I10" s="66"/>
    </row>
    <row r="11" spans="1:9" s="102" customFormat="1" ht="13.5" x14ac:dyDescent="0.25">
      <c r="A11" s="315"/>
      <c r="B11" s="437"/>
      <c r="C11" s="435"/>
      <c r="D11" s="436"/>
      <c r="E11" s="437"/>
      <c r="F11" s="436"/>
      <c r="G11" s="319"/>
      <c r="H11" s="135" t="s">
        <v>106</v>
      </c>
      <c r="I11" s="51"/>
    </row>
    <row r="12" spans="1:9" s="102" customFormat="1" ht="13.5" x14ac:dyDescent="0.25">
      <c r="A12" s="315"/>
      <c r="B12" s="437"/>
      <c r="C12" s="435"/>
      <c r="D12" s="436"/>
      <c r="E12" s="437"/>
      <c r="F12" s="436"/>
      <c r="G12" s="319"/>
      <c r="H12" s="136" t="s">
        <v>0</v>
      </c>
      <c r="I12" s="51"/>
    </row>
    <row r="13" spans="1:9" s="102" customFormat="1" ht="13.5" x14ac:dyDescent="0.25">
      <c r="A13" s="316"/>
      <c r="B13" s="438"/>
      <c r="C13" s="439"/>
      <c r="D13" s="440"/>
      <c r="E13" s="438"/>
      <c r="F13" s="440"/>
      <c r="G13" s="321"/>
      <c r="H13" s="137" t="s">
        <v>100</v>
      </c>
      <c r="I13" s="138">
        <f>SUM(I8:I12)</f>
        <v>0</v>
      </c>
    </row>
    <row r="14" spans="1:9" ht="13.5" x14ac:dyDescent="0.25">
      <c r="A14" s="431" t="s">
        <v>142</v>
      </c>
      <c r="B14" s="434" t="s">
        <v>142</v>
      </c>
      <c r="C14" s="435"/>
      <c r="D14" s="436"/>
      <c r="E14" s="434" t="s">
        <v>142</v>
      </c>
      <c r="F14" s="447"/>
      <c r="G14" s="446"/>
      <c r="H14" s="134" t="s">
        <v>92</v>
      </c>
      <c r="I14" s="65"/>
    </row>
    <row r="15" spans="1:9" ht="13.5" x14ac:dyDescent="0.25">
      <c r="A15" s="315"/>
      <c r="B15" s="437"/>
      <c r="C15" s="435"/>
      <c r="D15" s="436"/>
      <c r="E15" s="437"/>
      <c r="F15" s="436"/>
      <c r="G15" s="319"/>
      <c r="H15" s="135" t="s">
        <v>104</v>
      </c>
      <c r="I15" s="66"/>
    </row>
    <row r="16" spans="1:9" ht="13.5" x14ac:dyDescent="0.25">
      <c r="A16" s="315"/>
      <c r="B16" s="437"/>
      <c r="C16" s="435"/>
      <c r="D16" s="436"/>
      <c r="E16" s="437"/>
      <c r="F16" s="436"/>
      <c r="G16" s="319"/>
      <c r="H16" s="135" t="s">
        <v>105</v>
      </c>
      <c r="I16" s="66"/>
    </row>
    <row r="17" spans="1:9" s="102" customFormat="1" ht="13.5" x14ac:dyDescent="0.25">
      <c r="A17" s="315"/>
      <c r="B17" s="437"/>
      <c r="C17" s="435"/>
      <c r="D17" s="436"/>
      <c r="E17" s="437"/>
      <c r="F17" s="436"/>
      <c r="G17" s="319"/>
      <c r="H17" s="135" t="s">
        <v>106</v>
      </c>
      <c r="I17" s="51"/>
    </row>
    <row r="18" spans="1:9" s="102" customFormat="1" ht="13.5" x14ac:dyDescent="0.25">
      <c r="A18" s="315"/>
      <c r="B18" s="437"/>
      <c r="C18" s="435"/>
      <c r="D18" s="436"/>
      <c r="E18" s="437"/>
      <c r="F18" s="436"/>
      <c r="G18" s="319"/>
      <c r="H18" s="136" t="s">
        <v>0</v>
      </c>
      <c r="I18" s="51"/>
    </row>
    <row r="19" spans="1:9" s="102" customFormat="1" ht="13.5" x14ac:dyDescent="0.25">
      <c r="A19" s="316"/>
      <c r="B19" s="438"/>
      <c r="C19" s="439"/>
      <c r="D19" s="440"/>
      <c r="E19" s="438"/>
      <c r="F19" s="440"/>
      <c r="G19" s="321"/>
      <c r="H19" s="137" t="s">
        <v>100</v>
      </c>
      <c r="I19" s="138">
        <f>SUM(I14:I18)</f>
        <v>0</v>
      </c>
    </row>
    <row r="20" spans="1:9" ht="13.5" x14ac:dyDescent="0.25">
      <c r="A20" s="431" t="s">
        <v>142</v>
      </c>
      <c r="B20" s="434" t="s">
        <v>142</v>
      </c>
      <c r="C20" s="435"/>
      <c r="D20" s="436"/>
      <c r="E20" s="434" t="s">
        <v>142</v>
      </c>
      <c r="F20" s="447"/>
      <c r="G20" s="446"/>
      <c r="H20" s="134" t="s">
        <v>92</v>
      </c>
      <c r="I20" s="65"/>
    </row>
    <row r="21" spans="1:9" ht="13.5" x14ac:dyDescent="0.25">
      <c r="A21" s="315"/>
      <c r="B21" s="437"/>
      <c r="C21" s="435"/>
      <c r="D21" s="436"/>
      <c r="E21" s="437"/>
      <c r="F21" s="436"/>
      <c r="G21" s="319"/>
      <c r="H21" s="135" t="s">
        <v>104</v>
      </c>
      <c r="I21" s="66"/>
    </row>
    <row r="22" spans="1:9" ht="13.5" x14ac:dyDescent="0.25">
      <c r="A22" s="315"/>
      <c r="B22" s="437"/>
      <c r="C22" s="435"/>
      <c r="D22" s="436"/>
      <c r="E22" s="437"/>
      <c r="F22" s="436"/>
      <c r="G22" s="319"/>
      <c r="H22" s="135" t="s">
        <v>105</v>
      </c>
      <c r="I22" s="66"/>
    </row>
    <row r="23" spans="1:9" s="102" customFormat="1" ht="13.5" x14ac:dyDescent="0.25">
      <c r="A23" s="315"/>
      <c r="B23" s="437"/>
      <c r="C23" s="435"/>
      <c r="D23" s="436"/>
      <c r="E23" s="437"/>
      <c r="F23" s="436"/>
      <c r="G23" s="319"/>
      <c r="H23" s="135" t="s">
        <v>106</v>
      </c>
      <c r="I23" s="51"/>
    </row>
    <row r="24" spans="1:9" s="102" customFormat="1" ht="13.5" x14ac:dyDescent="0.25">
      <c r="A24" s="315"/>
      <c r="B24" s="437"/>
      <c r="C24" s="435"/>
      <c r="D24" s="436"/>
      <c r="E24" s="437"/>
      <c r="F24" s="436"/>
      <c r="G24" s="319"/>
      <c r="H24" s="136" t="s">
        <v>0</v>
      </c>
      <c r="I24" s="51"/>
    </row>
    <row r="25" spans="1:9" s="102" customFormat="1" ht="13.5" x14ac:dyDescent="0.25">
      <c r="A25" s="316"/>
      <c r="B25" s="438"/>
      <c r="C25" s="439"/>
      <c r="D25" s="440"/>
      <c r="E25" s="438"/>
      <c r="F25" s="440"/>
      <c r="G25" s="321"/>
      <c r="H25" s="137" t="s">
        <v>100</v>
      </c>
      <c r="I25" s="138">
        <f>SUM(I20:I24)</f>
        <v>0</v>
      </c>
    </row>
    <row r="26" spans="1:9" ht="13.5" x14ac:dyDescent="0.25">
      <c r="A26" s="431" t="s">
        <v>142</v>
      </c>
      <c r="B26" s="434" t="s">
        <v>142</v>
      </c>
      <c r="C26" s="435"/>
      <c r="D26" s="436"/>
      <c r="E26" s="434" t="s">
        <v>142</v>
      </c>
      <c r="F26" s="447"/>
      <c r="G26" s="446"/>
      <c r="H26" s="134" t="s">
        <v>92</v>
      </c>
      <c r="I26" s="65"/>
    </row>
    <row r="27" spans="1:9" ht="13.5" x14ac:dyDescent="0.25">
      <c r="A27" s="315"/>
      <c r="B27" s="437"/>
      <c r="C27" s="435"/>
      <c r="D27" s="436"/>
      <c r="E27" s="437"/>
      <c r="F27" s="436"/>
      <c r="G27" s="319"/>
      <c r="H27" s="135" t="s">
        <v>104</v>
      </c>
      <c r="I27" s="66"/>
    </row>
    <row r="28" spans="1:9" ht="13.5" x14ac:dyDescent="0.25">
      <c r="A28" s="315"/>
      <c r="B28" s="437"/>
      <c r="C28" s="435"/>
      <c r="D28" s="436"/>
      <c r="E28" s="437"/>
      <c r="F28" s="436"/>
      <c r="G28" s="319"/>
      <c r="H28" s="135" t="s">
        <v>105</v>
      </c>
      <c r="I28" s="66"/>
    </row>
    <row r="29" spans="1:9" s="102" customFormat="1" ht="13.5" x14ac:dyDescent="0.25">
      <c r="A29" s="315"/>
      <c r="B29" s="437"/>
      <c r="C29" s="435"/>
      <c r="D29" s="436"/>
      <c r="E29" s="437"/>
      <c r="F29" s="436"/>
      <c r="G29" s="319"/>
      <c r="H29" s="135" t="s">
        <v>106</v>
      </c>
      <c r="I29" s="51"/>
    </row>
    <row r="30" spans="1:9" s="102" customFormat="1" ht="13.5" x14ac:dyDescent="0.25">
      <c r="A30" s="315"/>
      <c r="B30" s="437"/>
      <c r="C30" s="435"/>
      <c r="D30" s="436"/>
      <c r="E30" s="437"/>
      <c r="F30" s="436"/>
      <c r="G30" s="319"/>
      <c r="H30" s="136" t="s">
        <v>0</v>
      </c>
      <c r="I30" s="51"/>
    </row>
    <row r="31" spans="1:9" s="102" customFormat="1" ht="13.5" x14ac:dyDescent="0.25">
      <c r="A31" s="316"/>
      <c r="B31" s="438"/>
      <c r="C31" s="439"/>
      <c r="D31" s="440"/>
      <c r="E31" s="438"/>
      <c r="F31" s="440"/>
      <c r="G31" s="321"/>
      <c r="H31" s="137" t="s">
        <v>100</v>
      </c>
      <c r="I31" s="138">
        <f>SUM(I26:I30)</f>
        <v>0</v>
      </c>
    </row>
    <row r="32" spans="1:9" ht="13.5" x14ac:dyDescent="0.25">
      <c r="A32" s="431" t="s">
        <v>142</v>
      </c>
      <c r="B32" s="434" t="s">
        <v>142</v>
      </c>
      <c r="C32" s="435"/>
      <c r="D32" s="436"/>
      <c r="E32" s="434" t="s">
        <v>142</v>
      </c>
      <c r="F32" s="447"/>
      <c r="G32" s="446"/>
      <c r="H32" s="134" t="s">
        <v>92</v>
      </c>
      <c r="I32" s="65"/>
    </row>
    <row r="33" spans="1:9" ht="13.5" x14ac:dyDescent="0.25">
      <c r="A33" s="315"/>
      <c r="B33" s="437"/>
      <c r="C33" s="435"/>
      <c r="D33" s="436"/>
      <c r="E33" s="437"/>
      <c r="F33" s="436"/>
      <c r="G33" s="319"/>
      <c r="H33" s="135" t="s">
        <v>104</v>
      </c>
      <c r="I33" s="66"/>
    </row>
    <row r="34" spans="1:9" ht="13.5" x14ac:dyDescent="0.25">
      <c r="A34" s="315"/>
      <c r="B34" s="437"/>
      <c r="C34" s="435"/>
      <c r="D34" s="436"/>
      <c r="E34" s="437"/>
      <c r="F34" s="436"/>
      <c r="G34" s="319"/>
      <c r="H34" s="135" t="s">
        <v>105</v>
      </c>
      <c r="I34" s="66"/>
    </row>
    <row r="35" spans="1:9" s="102" customFormat="1" ht="13.5" x14ac:dyDescent="0.25">
      <c r="A35" s="315"/>
      <c r="B35" s="437"/>
      <c r="C35" s="435"/>
      <c r="D35" s="436"/>
      <c r="E35" s="437"/>
      <c r="F35" s="436"/>
      <c r="G35" s="319"/>
      <c r="H35" s="135" t="s">
        <v>106</v>
      </c>
      <c r="I35" s="51"/>
    </row>
    <row r="36" spans="1:9" s="102" customFormat="1" ht="13.5" x14ac:dyDescent="0.25">
      <c r="A36" s="315"/>
      <c r="B36" s="437"/>
      <c r="C36" s="435"/>
      <c r="D36" s="436"/>
      <c r="E36" s="437"/>
      <c r="F36" s="436"/>
      <c r="G36" s="319"/>
      <c r="H36" s="136" t="s">
        <v>0</v>
      </c>
      <c r="I36" s="51"/>
    </row>
    <row r="37" spans="1:9" s="102" customFormat="1" ht="13.5" x14ac:dyDescent="0.25">
      <c r="A37" s="316"/>
      <c r="B37" s="438"/>
      <c r="C37" s="439"/>
      <c r="D37" s="440"/>
      <c r="E37" s="438"/>
      <c r="F37" s="440"/>
      <c r="G37" s="321"/>
      <c r="H37" s="137" t="s">
        <v>100</v>
      </c>
      <c r="I37" s="138">
        <f>SUM(I32:I36)</f>
        <v>0</v>
      </c>
    </row>
    <row r="38" spans="1:9" s="102" customFormat="1" ht="14.25" thickBot="1" x14ac:dyDescent="0.3">
      <c r="A38" s="84"/>
      <c r="B38" s="84"/>
      <c r="C38" s="84"/>
      <c r="D38" s="84"/>
      <c r="E38" s="84"/>
      <c r="F38" s="84"/>
      <c r="G38" s="84"/>
      <c r="H38" s="113"/>
      <c r="I38" s="114"/>
    </row>
    <row r="39" spans="1:9" ht="13.5" thickBot="1" x14ac:dyDescent="0.25">
      <c r="A39" s="109"/>
      <c r="D39" s="36"/>
      <c r="E39" s="36"/>
      <c r="F39" s="140" t="s">
        <v>107</v>
      </c>
      <c r="G39" s="36"/>
      <c r="H39" s="86"/>
      <c r="I39" s="139">
        <f>I13+I19+I25+I31+I37</f>
        <v>0</v>
      </c>
    </row>
    <row r="40" spans="1:9" ht="13.5" thickBot="1" x14ac:dyDescent="0.25">
      <c r="A40" s="109"/>
      <c r="F40" s="115"/>
      <c r="H40" s="94"/>
      <c r="I40" s="116"/>
    </row>
    <row r="41" spans="1:9" s="117" customFormat="1" ht="16.5" customHeight="1" x14ac:dyDescent="0.2">
      <c r="A41" s="130" t="s">
        <v>101</v>
      </c>
    </row>
    <row r="42" spans="1:9" s="112" customFormat="1" ht="13.5" customHeight="1" x14ac:dyDescent="0.25">
      <c r="A42" s="326" t="s">
        <v>83</v>
      </c>
      <c r="B42" s="327"/>
      <c r="C42" s="303" t="s">
        <v>108</v>
      </c>
      <c r="D42" s="323" t="s">
        <v>110</v>
      </c>
      <c r="E42" s="141" t="s">
        <v>118</v>
      </c>
      <c r="F42" s="348" t="s">
        <v>0</v>
      </c>
      <c r="G42" s="365"/>
      <c r="H42" s="348"/>
      <c r="I42" s="349"/>
    </row>
    <row r="43" spans="1:9" s="112" customFormat="1" ht="12" customHeight="1" x14ac:dyDescent="0.25">
      <c r="A43" s="308"/>
      <c r="B43" s="328"/>
      <c r="C43" s="304"/>
      <c r="D43" s="324"/>
      <c r="E43" s="142" t="s">
        <v>98</v>
      </c>
      <c r="F43" s="366"/>
      <c r="G43" s="367"/>
      <c r="H43" s="361" t="s">
        <v>100</v>
      </c>
      <c r="I43" s="362"/>
    </row>
    <row r="44" spans="1:9" s="112" customFormat="1" ht="17.25" customHeight="1" thickBot="1" x14ac:dyDescent="0.3">
      <c r="A44" s="311"/>
      <c r="B44" s="329"/>
      <c r="C44" s="143"/>
      <c r="D44" s="325"/>
      <c r="E44" s="143" t="s">
        <v>93</v>
      </c>
      <c r="F44" s="363" t="s">
        <v>94</v>
      </c>
      <c r="G44" s="368"/>
      <c r="H44" s="363" t="s">
        <v>109</v>
      </c>
      <c r="I44" s="364"/>
    </row>
    <row r="45" spans="1:9" s="102" customFormat="1" ht="42.75" customHeight="1" thickTop="1" x14ac:dyDescent="0.2">
      <c r="A45" s="432"/>
      <c r="B45" s="433"/>
      <c r="C45" s="47"/>
      <c r="D45" s="64"/>
      <c r="E45" s="52">
        <f t="shared" ref="E45:E53" si="0">C45*D45</f>
        <v>0</v>
      </c>
      <c r="F45" s="300"/>
      <c r="G45" s="300"/>
      <c r="H45" s="301">
        <f t="shared" ref="H45:H53" si="1">E45+F45</f>
        <v>0</v>
      </c>
      <c r="I45" s="302"/>
    </row>
    <row r="46" spans="1:9" s="102" customFormat="1" ht="42.75" customHeight="1" x14ac:dyDescent="0.2">
      <c r="A46" s="432"/>
      <c r="B46" s="433"/>
      <c r="C46" s="47"/>
      <c r="D46" s="64"/>
      <c r="E46" s="52">
        <f t="shared" si="0"/>
        <v>0</v>
      </c>
      <c r="F46" s="300"/>
      <c r="G46" s="300"/>
      <c r="H46" s="443">
        <f t="shared" si="1"/>
        <v>0</v>
      </c>
      <c r="I46" s="444"/>
    </row>
    <row r="47" spans="1:9" s="102" customFormat="1" ht="42.75" customHeight="1" x14ac:dyDescent="0.2">
      <c r="A47" s="432"/>
      <c r="B47" s="433"/>
      <c r="C47" s="47"/>
      <c r="D47" s="64"/>
      <c r="E47" s="52">
        <f t="shared" si="0"/>
        <v>0</v>
      </c>
      <c r="F47" s="300"/>
      <c r="G47" s="300"/>
      <c r="H47" s="443">
        <f t="shared" si="1"/>
        <v>0</v>
      </c>
      <c r="I47" s="444"/>
    </row>
    <row r="48" spans="1:9" s="102" customFormat="1" ht="42.75" customHeight="1" x14ac:dyDescent="0.2">
      <c r="A48" s="432"/>
      <c r="B48" s="433"/>
      <c r="C48" s="47"/>
      <c r="D48" s="64"/>
      <c r="E48" s="52">
        <f t="shared" si="0"/>
        <v>0</v>
      </c>
      <c r="F48" s="300"/>
      <c r="G48" s="300"/>
      <c r="H48" s="441">
        <f t="shared" si="1"/>
        <v>0</v>
      </c>
      <c r="I48" s="442"/>
    </row>
    <row r="49" spans="1:9" s="102" customFormat="1" ht="42.75" customHeight="1" x14ac:dyDescent="0.2">
      <c r="A49" s="432"/>
      <c r="B49" s="433"/>
      <c r="C49" s="47"/>
      <c r="D49" s="64"/>
      <c r="E49" s="52">
        <f t="shared" si="0"/>
        <v>0</v>
      </c>
      <c r="F49" s="300"/>
      <c r="G49" s="300"/>
      <c r="H49" s="443">
        <f t="shared" si="1"/>
        <v>0</v>
      </c>
      <c r="I49" s="444"/>
    </row>
    <row r="50" spans="1:9" s="102" customFormat="1" ht="42.75" customHeight="1" x14ac:dyDescent="0.2">
      <c r="A50" s="432"/>
      <c r="B50" s="433"/>
      <c r="C50" s="47"/>
      <c r="D50" s="64"/>
      <c r="E50" s="52">
        <f t="shared" si="0"/>
        <v>0</v>
      </c>
      <c r="F50" s="300"/>
      <c r="G50" s="300"/>
      <c r="H50" s="443">
        <f t="shared" si="1"/>
        <v>0</v>
      </c>
      <c r="I50" s="444"/>
    </row>
    <row r="51" spans="1:9" s="102" customFormat="1" ht="42.75" customHeight="1" x14ac:dyDescent="0.2">
      <c r="A51" s="432"/>
      <c r="B51" s="433"/>
      <c r="C51" s="47"/>
      <c r="D51" s="64"/>
      <c r="E51" s="52">
        <f t="shared" si="0"/>
        <v>0</v>
      </c>
      <c r="F51" s="300"/>
      <c r="G51" s="300"/>
      <c r="H51" s="443">
        <f t="shared" si="1"/>
        <v>0</v>
      </c>
      <c r="I51" s="444"/>
    </row>
    <row r="52" spans="1:9" s="102" customFormat="1" ht="42.75" customHeight="1" x14ac:dyDescent="0.2">
      <c r="A52" s="432"/>
      <c r="B52" s="433"/>
      <c r="C52" s="47"/>
      <c r="D52" s="64"/>
      <c r="E52" s="52">
        <f t="shared" si="0"/>
        <v>0</v>
      </c>
      <c r="F52" s="300"/>
      <c r="G52" s="300"/>
      <c r="H52" s="443">
        <f t="shared" si="1"/>
        <v>0</v>
      </c>
      <c r="I52" s="444"/>
    </row>
    <row r="53" spans="1:9" s="102" customFormat="1" ht="42.75" customHeight="1" x14ac:dyDescent="0.2">
      <c r="A53" s="432"/>
      <c r="B53" s="433"/>
      <c r="C53" s="47"/>
      <c r="D53" s="64"/>
      <c r="E53" s="53">
        <f t="shared" si="0"/>
        <v>0</v>
      </c>
      <c r="F53" s="300"/>
      <c r="G53" s="300"/>
      <c r="H53" s="443">
        <f t="shared" si="1"/>
        <v>0</v>
      </c>
      <c r="I53" s="444"/>
    </row>
    <row r="54" spans="1:9" s="102" customFormat="1" ht="14.25" customHeight="1" thickBot="1" x14ac:dyDescent="0.25">
      <c r="A54" s="118"/>
      <c r="B54" s="31"/>
      <c r="C54" s="119"/>
      <c r="D54" s="120"/>
      <c r="E54" s="120"/>
      <c r="F54" s="120"/>
      <c r="G54" s="120"/>
      <c r="H54" s="121"/>
      <c r="I54" s="121"/>
    </row>
    <row r="55" spans="1:9" s="102" customFormat="1" ht="13.5" thickBot="1" x14ac:dyDescent="0.25">
      <c r="A55" s="118"/>
      <c r="B55" s="31"/>
      <c r="C55" s="119"/>
      <c r="D55" s="120"/>
      <c r="E55" s="343" t="s">
        <v>119</v>
      </c>
      <c r="F55" s="344"/>
      <c r="G55" s="344"/>
      <c r="H55" s="344"/>
      <c r="I55" s="144">
        <f>SUM(H45:I53)</f>
        <v>0</v>
      </c>
    </row>
    <row r="56" spans="1:9" s="102" customFormat="1" ht="17.25" thickBot="1" x14ac:dyDescent="0.35">
      <c r="A56" s="122"/>
      <c r="B56" s="123"/>
      <c r="I56" s="124"/>
    </row>
    <row r="57" spans="1:9" s="126" customFormat="1" ht="17.25" thickBot="1" x14ac:dyDescent="0.25">
      <c r="A57" s="145" t="s">
        <v>111</v>
      </c>
      <c r="B57" s="146">
        <f>I55</f>
        <v>0</v>
      </c>
      <c r="C57" s="148"/>
      <c r="D57" s="147" t="s">
        <v>112</v>
      </c>
      <c r="E57" s="146">
        <f>I39</f>
        <v>0</v>
      </c>
      <c r="F57" s="149"/>
      <c r="G57" s="342" t="s">
        <v>113</v>
      </c>
      <c r="H57" s="342"/>
      <c r="I57" s="150">
        <f>B57+E57</f>
        <v>0</v>
      </c>
    </row>
    <row r="58" spans="1:9" ht="13.5" thickBot="1" x14ac:dyDescent="0.25">
      <c r="A58" s="127"/>
      <c r="B58" s="127"/>
      <c r="C58" s="127"/>
      <c r="D58" s="127"/>
      <c r="E58" s="127"/>
      <c r="F58" s="127"/>
      <c r="G58" s="127"/>
      <c r="H58" s="127"/>
      <c r="I58" s="127"/>
    </row>
    <row r="59" spans="1:9" ht="13.5" thickTop="1" x14ac:dyDescent="0.2"/>
  </sheetData>
  <sheetProtection password="E177" sheet="1" scenarios="1" formatCells="0" formatRows="0" selectLockedCells="1"/>
  <mergeCells count="62">
    <mergeCell ref="A49:B49"/>
    <mergeCell ref="A45:B45"/>
    <mergeCell ref="E32:F37"/>
    <mergeCell ref="G32:G37"/>
    <mergeCell ref="B20:D25"/>
    <mergeCell ref="E20:F25"/>
    <mergeCell ref="G20:G25"/>
    <mergeCell ref="F44:G44"/>
    <mergeCell ref="G26:G31"/>
    <mergeCell ref="F45:G45"/>
    <mergeCell ref="B2:I2"/>
    <mergeCell ref="A53:B53"/>
    <mergeCell ref="F53:G53"/>
    <mergeCell ref="H53:I53"/>
    <mergeCell ref="A51:B51"/>
    <mergeCell ref="F51:G51"/>
    <mergeCell ref="H51:I51"/>
    <mergeCell ref="A52:B52"/>
    <mergeCell ref="F52:G52"/>
    <mergeCell ref="H52:I52"/>
    <mergeCell ref="A50:B50"/>
    <mergeCell ref="F50:G50"/>
    <mergeCell ref="H50:I50"/>
    <mergeCell ref="G8:G13"/>
    <mergeCell ref="E26:F31"/>
    <mergeCell ref="E5:F5"/>
    <mergeCell ref="E6:F6"/>
    <mergeCell ref="G14:G19"/>
    <mergeCell ref="E14:F19"/>
    <mergeCell ref="E8:F13"/>
    <mergeCell ref="B5:D7"/>
    <mergeCell ref="G57:H57"/>
    <mergeCell ref="H48:I48"/>
    <mergeCell ref="E55:H55"/>
    <mergeCell ref="F46:G46"/>
    <mergeCell ref="H46:I46"/>
    <mergeCell ref="F48:G48"/>
    <mergeCell ref="H49:I49"/>
    <mergeCell ref="F47:G47"/>
    <mergeCell ref="F49:G49"/>
    <mergeCell ref="H47:I47"/>
    <mergeCell ref="H5:I7"/>
    <mergeCell ref="A8:A13"/>
    <mergeCell ref="A48:B48"/>
    <mergeCell ref="A46:B46"/>
    <mergeCell ref="A20:A25"/>
    <mergeCell ref="A14:A19"/>
    <mergeCell ref="A42:B44"/>
    <mergeCell ref="A26:A31"/>
    <mergeCell ref="B26:D31"/>
    <mergeCell ref="B8:D13"/>
    <mergeCell ref="A32:A37"/>
    <mergeCell ref="C42:C43"/>
    <mergeCell ref="D42:D44"/>
    <mergeCell ref="B32:D37"/>
    <mergeCell ref="A47:B47"/>
    <mergeCell ref="B14:D19"/>
    <mergeCell ref="H43:I43"/>
    <mergeCell ref="H44:I44"/>
    <mergeCell ref="H42:I42"/>
    <mergeCell ref="F42:G43"/>
    <mergeCell ref="H45:I45"/>
  </mergeCells>
  <phoneticPr fontId="12" type="noConversion"/>
  <pageMargins left="0.5" right="0.5" top="0.5" bottom="0.5" header="0.5" footer="0.5"/>
  <pageSetup orientation="landscape" r:id="rId1"/>
  <headerFooter alignWithMargins="0">
    <oddFooter>&amp;RRevised: 7/6/2009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I59"/>
  <sheetViews>
    <sheetView workbookViewId="0">
      <selection activeCell="M19" sqref="M19"/>
    </sheetView>
  </sheetViews>
  <sheetFormatPr defaultRowHeight="12.75" x14ac:dyDescent="0.2"/>
  <cols>
    <col min="1" max="1" width="36.85546875" style="95" customWidth="1"/>
    <col min="2" max="2" width="6.7109375" style="95" customWidth="1"/>
    <col min="3" max="3" width="8.7109375" style="95" customWidth="1"/>
    <col min="4" max="4" width="24.5703125" style="95" customWidth="1"/>
    <col min="5" max="5" width="9.140625" style="95"/>
    <col min="6" max="6" width="2.42578125" style="95" customWidth="1"/>
    <col min="7" max="7" width="12" style="95" customWidth="1"/>
    <col min="8" max="8" width="11.42578125" style="95" customWidth="1"/>
    <col min="9" max="9" width="10.140625" style="95" customWidth="1"/>
    <col min="10" max="16384" width="9.140625" style="95"/>
  </cols>
  <sheetData>
    <row r="1" spans="1:9" ht="20.25" x14ac:dyDescent="0.4">
      <c r="A1" s="36"/>
      <c r="B1" s="36"/>
      <c r="C1" s="36"/>
      <c r="D1" s="46" t="s">
        <v>18</v>
      </c>
      <c r="E1" s="36"/>
      <c r="F1" s="36"/>
      <c r="G1" s="36"/>
      <c r="H1" s="36"/>
      <c r="I1" s="36"/>
    </row>
    <row r="2" spans="1:9" x14ac:dyDescent="0.2">
      <c r="A2" s="129" t="s">
        <v>45</v>
      </c>
      <c r="B2" s="295" t="str">
        <f>'Form I-Budget Summary'!E3</f>
        <v>Fort Bend County</v>
      </c>
      <c r="C2" s="296"/>
      <c r="D2" s="296"/>
      <c r="E2" s="296"/>
      <c r="F2" s="296"/>
      <c r="G2" s="296"/>
      <c r="H2" s="296"/>
      <c r="I2" s="297"/>
    </row>
    <row r="3" spans="1:9" ht="13.5" thickBot="1" x14ac:dyDescent="0.25">
      <c r="A3" s="109"/>
    </row>
    <row r="4" spans="1:9" s="111" customFormat="1" ht="16.5" customHeight="1" x14ac:dyDescent="0.2">
      <c r="A4" s="130" t="s">
        <v>102</v>
      </c>
      <c r="B4" s="110"/>
      <c r="C4" s="110"/>
      <c r="D4" s="110"/>
      <c r="E4" s="110"/>
      <c r="F4" s="110"/>
      <c r="G4" s="110"/>
      <c r="H4" s="110"/>
      <c r="I4" s="110"/>
    </row>
    <row r="5" spans="1:9" s="112" customFormat="1" ht="13.5" x14ac:dyDescent="0.25">
      <c r="A5" s="131" t="s">
        <v>95</v>
      </c>
      <c r="B5" s="305" t="s">
        <v>83</v>
      </c>
      <c r="C5" s="306"/>
      <c r="D5" s="307"/>
      <c r="E5" s="305" t="s">
        <v>97</v>
      </c>
      <c r="F5" s="307"/>
      <c r="G5" s="131" t="s">
        <v>137</v>
      </c>
      <c r="H5" s="305" t="s">
        <v>99</v>
      </c>
      <c r="I5" s="307"/>
    </row>
    <row r="6" spans="1:9" s="112" customFormat="1" ht="12.75" customHeight="1" x14ac:dyDescent="0.25">
      <c r="A6" s="132" t="s">
        <v>96</v>
      </c>
      <c r="B6" s="308"/>
      <c r="C6" s="309"/>
      <c r="D6" s="310"/>
      <c r="E6" s="361" t="s">
        <v>103</v>
      </c>
      <c r="F6" s="445"/>
      <c r="G6" s="172" t="s">
        <v>139</v>
      </c>
      <c r="H6" s="308"/>
      <c r="I6" s="310"/>
    </row>
    <row r="7" spans="1:9" s="112" customFormat="1" ht="14.25" thickBot="1" x14ac:dyDescent="0.3">
      <c r="A7" s="133"/>
      <c r="B7" s="311"/>
      <c r="C7" s="312"/>
      <c r="D7" s="313"/>
      <c r="E7" s="173"/>
      <c r="F7" s="174"/>
      <c r="G7" s="175"/>
      <c r="H7" s="311"/>
      <c r="I7" s="313"/>
    </row>
    <row r="8" spans="1:9" ht="14.25" thickTop="1" x14ac:dyDescent="0.25">
      <c r="A8" s="431" t="s">
        <v>142</v>
      </c>
      <c r="B8" s="434" t="s">
        <v>142</v>
      </c>
      <c r="C8" s="435"/>
      <c r="D8" s="436"/>
      <c r="E8" s="434" t="s">
        <v>142</v>
      </c>
      <c r="F8" s="447"/>
      <c r="G8" s="446"/>
      <c r="H8" s="134" t="s">
        <v>92</v>
      </c>
      <c r="I8" s="65"/>
    </row>
    <row r="9" spans="1:9" ht="13.5" x14ac:dyDescent="0.25">
      <c r="A9" s="315"/>
      <c r="B9" s="437"/>
      <c r="C9" s="435"/>
      <c r="D9" s="436"/>
      <c r="E9" s="437"/>
      <c r="F9" s="436"/>
      <c r="G9" s="319"/>
      <c r="H9" s="135" t="s">
        <v>104</v>
      </c>
      <c r="I9" s="65"/>
    </row>
    <row r="10" spans="1:9" ht="13.5" x14ac:dyDescent="0.25">
      <c r="A10" s="315"/>
      <c r="B10" s="437"/>
      <c r="C10" s="435"/>
      <c r="D10" s="436"/>
      <c r="E10" s="437"/>
      <c r="F10" s="436"/>
      <c r="G10" s="319"/>
      <c r="H10" s="135" t="s">
        <v>105</v>
      </c>
      <c r="I10" s="66"/>
    </row>
    <row r="11" spans="1:9" s="102" customFormat="1" ht="13.5" x14ac:dyDescent="0.25">
      <c r="A11" s="315"/>
      <c r="B11" s="437"/>
      <c r="C11" s="435"/>
      <c r="D11" s="436"/>
      <c r="E11" s="437"/>
      <c r="F11" s="436"/>
      <c r="G11" s="319"/>
      <c r="H11" s="135" t="s">
        <v>106</v>
      </c>
      <c r="I11" s="51"/>
    </row>
    <row r="12" spans="1:9" s="102" customFormat="1" ht="13.5" x14ac:dyDescent="0.25">
      <c r="A12" s="315"/>
      <c r="B12" s="437"/>
      <c r="C12" s="435"/>
      <c r="D12" s="436"/>
      <c r="E12" s="437"/>
      <c r="F12" s="436"/>
      <c r="G12" s="319"/>
      <c r="H12" s="136" t="s">
        <v>0</v>
      </c>
      <c r="I12" s="51"/>
    </row>
    <row r="13" spans="1:9" s="102" customFormat="1" ht="13.5" x14ac:dyDescent="0.25">
      <c r="A13" s="316"/>
      <c r="B13" s="438"/>
      <c r="C13" s="439"/>
      <c r="D13" s="440"/>
      <c r="E13" s="438"/>
      <c r="F13" s="440"/>
      <c r="G13" s="321"/>
      <c r="H13" s="137" t="s">
        <v>100</v>
      </c>
      <c r="I13" s="138">
        <f>SUM(I8:I12)</f>
        <v>0</v>
      </c>
    </row>
    <row r="14" spans="1:9" ht="13.5" x14ac:dyDescent="0.25">
      <c r="A14" s="431" t="s">
        <v>142</v>
      </c>
      <c r="B14" s="434" t="s">
        <v>142</v>
      </c>
      <c r="C14" s="435"/>
      <c r="D14" s="436"/>
      <c r="E14" s="434" t="s">
        <v>142</v>
      </c>
      <c r="F14" s="447"/>
      <c r="G14" s="446"/>
      <c r="H14" s="134" t="s">
        <v>92</v>
      </c>
      <c r="I14" s="65"/>
    </row>
    <row r="15" spans="1:9" ht="13.5" x14ac:dyDescent="0.25">
      <c r="A15" s="315"/>
      <c r="B15" s="437"/>
      <c r="C15" s="435"/>
      <c r="D15" s="436"/>
      <c r="E15" s="437"/>
      <c r="F15" s="436"/>
      <c r="G15" s="319"/>
      <c r="H15" s="135" t="s">
        <v>104</v>
      </c>
      <c r="I15" s="66"/>
    </row>
    <row r="16" spans="1:9" ht="13.5" x14ac:dyDescent="0.25">
      <c r="A16" s="315"/>
      <c r="B16" s="437"/>
      <c r="C16" s="435"/>
      <c r="D16" s="436"/>
      <c r="E16" s="437"/>
      <c r="F16" s="436"/>
      <c r="G16" s="319"/>
      <c r="H16" s="135" t="s">
        <v>105</v>
      </c>
      <c r="I16" s="66"/>
    </row>
    <row r="17" spans="1:9" s="102" customFormat="1" ht="13.5" x14ac:dyDescent="0.25">
      <c r="A17" s="315"/>
      <c r="B17" s="437"/>
      <c r="C17" s="435"/>
      <c r="D17" s="436"/>
      <c r="E17" s="437"/>
      <c r="F17" s="436"/>
      <c r="G17" s="319"/>
      <c r="H17" s="135" t="s">
        <v>106</v>
      </c>
      <c r="I17" s="51"/>
    </row>
    <row r="18" spans="1:9" s="102" customFormat="1" ht="13.5" x14ac:dyDescent="0.25">
      <c r="A18" s="315"/>
      <c r="B18" s="437"/>
      <c r="C18" s="435"/>
      <c r="D18" s="436"/>
      <c r="E18" s="437"/>
      <c r="F18" s="436"/>
      <c r="G18" s="319"/>
      <c r="H18" s="136" t="s">
        <v>0</v>
      </c>
      <c r="I18" s="51"/>
    </row>
    <row r="19" spans="1:9" s="102" customFormat="1" ht="13.5" x14ac:dyDescent="0.25">
      <c r="A19" s="316"/>
      <c r="B19" s="438"/>
      <c r="C19" s="439"/>
      <c r="D19" s="440"/>
      <c r="E19" s="438"/>
      <c r="F19" s="440"/>
      <c r="G19" s="321"/>
      <c r="H19" s="137" t="s">
        <v>100</v>
      </c>
      <c r="I19" s="138">
        <f>SUM(I14:I18)</f>
        <v>0</v>
      </c>
    </row>
    <row r="20" spans="1:9" ht="13.5" x14ac:dyDescent="0.25">
      <c r="A20" s="431" t="s">
        <v>142</v>
      </c>
      <c r="B20" s="434" t="s">
        <v>142</v>
      </c>
      <c r="C20" s="435"/>
      <c r="D20" s="436"/>
      <c r="E20" s="434" t="s">
        <v>142</v>
      </c>
      <c r="F20" s="447"/>
      <c r="G20" s="446"/>
      <c r="H20" s="134" t="s">
        <v>92</v>
      </c>
      <c r="I20" s="65"/>
    </row>
    <row r="21" spans="1:9" ht="13.5" x14ac:dyDescent="0.25">
      <c r="A21" s="315"/>
      <c r="B21" s="437"/>
      <c r="C21" s="435"/>
      <c r="D21" s="436"/>
      <c r="E21" s="437"/>
      <c r="F21" s="436"/>
      <c r="G21" s="319"/>
      <c r="H21" s="135" t="s">
        <v>104</v>
      </c>
      <c r="I21" s="66"/>
    </row>
    <row r="22" spans="1:9" ht="13.5" x14ac:dyDescent="0.25">
      <c r="A22" s="315"/>
      <c r="B22" s="437"/>
      <c r="C22" s="435"/>
      <c r="D22" s="436"/>
      <c r="E22" s="437"/>
      <c r="F22" s="436"/>
      <c r="G22" s="319"/>
      <c r="H22" s="135" t="s">
        <v>105</v>
      </c>
      <c r="I22" s="66"/>
    </row>
    <row r="23" spans="1:9" s="102" customFormat="1" ht="13.5" x14ac:dyDescent="0.25">
      <c r="A23" s="315"/>
      <c r="B23" s="437"/>
      <c r="C23" s="435"/>
      <c r="D23" s="436"/>
      <c r="E23" s="437"/>
      <c r="F23" s="436"/>
      <c r="G23" s="319"/>
      <c r="H23" s="135" t="s">
        <v>106</v>
      </c>
      <c r="I23" s="51"/>
    </row>
    <row r="24" spans="1:9" s="102" customFormat="1" ht="13.5" x14ac:dyDescent="0.25">
      <c r="A24" s="315"/>
      <c r="B24" s="437"/>
      <c r="C24" s="435"/>
      <c r="D24" s="436"/>
      <c r="E24" s="437"/>
      <c r="F24" s="436"/>
      <c r="G24" s="319"/>
      <c r="H24" s="136" t="s">
        <v>0</v>
      </c>
      <c r="I24" s="51"/>
    </row>
    <row r="25" spans="1:9" s="102" customFormat="1" ht="13.5" x14ac:dyDescent="0.25">
      <c r="A25" s="316"/>
      <c r="B25" s="438"/>
      <c r="C25" s="439"/>
      <c r="D25" s="440"/>
      <c r="E25" s="438"/>
      <c r="F25" s="440"/>
      <c r="G25" s="321"/>
      <c r="H25" s="137" t="s">
        <v>100</v>
      </c>
      <c r="I25" s="138">
        <f>SUM(I20:I24)</f>
        <v>0</v>
      </c>
    </row>
    <row r="26" spans="1:9" ht="13.5" x14ac:dyDescent="0.25">
      <c r="A26" s="431" t="s">
        <v>142</v>
      </c>
      <c r="B26" s="434" t="s">
        <v>142</v>
      </c>
      <c r="C26" s="435"/>
      <c r="D26" s="436"/>
      <c r="E26" s="434" t="s">
        <v>142</v>
      </c>
      <c r="F26" s="447"/>
      <c r="G26" s="446"/>
      <c r="H26" s="134" t="s">
        <v>92</v>
      </c>
      <c r="I26" s="65"/>
    </row>
    <row r="27" spans="1:9" ht="13.5" x14ac:dyDescent="0.25">
      <c r="A27" s="315"/>
      <c r="B27" s="437"/>
      <c r="C27" s="435"/>
      <c r="D27" s="436"/>
      <c r="E27" s="437"/>
      <c r="F27" s="436"/>
      <c r="G27" s="319"/>
      <c r="H27" s="135" t="s">
        <v>104</v>
      </c>
      <c r="I27" s="66"/>
    </row>
    <row r="28" spans="1:9" ht="13.5" x14ac:dyDescent="0.25">
      <c r="A28" s="315"/>
      <c r="B28" s="437"/>
      <c r="C28" s="435"/>
      <c r="D28" s="436"/>
      <c r="E28" s="437"/>
      <c r="F28" s="436"/>
      <c r="G28" s="319"/>
      <c r="H28" s="135" t="s">
        <v>105</v>
      </c>
      <c r="I28" s="66"/>
    </row>
    <row r="29" spans="1:9" s="102" customFormat="1" ht="13.5" x14ac:dyDescent="0.25">
      <c r="A29" s="315"/>
      <c r="B29" s="437"/>
      <c r="C29" s="435"/>
      <c r="D29" s="436"/>
      <c r="E29" s="437"/>
      <c r="F29" s="436"/>
      <c r="G29" s="319"/>
      <c r="H29" s="135" t="s">
        <v>106</v>
      </c>
      <c r="I29" s="51"/>
    </row>
    <row r="30" spans="1:9" s="102" customFormat="1" ht="13.5" x14ac:dyDescent="0.25">
      <c r="A30" s="315"/>
      <c r="B30" s="437"/>
      <c r="C30" s="435"/>
      <c r="D30" s="436"/>
      <c r="E30" s="437"/>
      <c r="F30" s="436"/>
      <c r="G30" s="319"/>
      <c r="H30" s="136" t="s">
        <v>0</v>
      </c>
      <c r="I30" s="51"/>
    </row>
    <row r="31" spans="1:9" s="102" customFormat="1" ht="13.5" x14ac:dyDescent="0.25">
      <c r="A31" s="316"/>
      <c r="B31" s="438"/>
      <c r="C31" s="439"/>
      <c r="D31" s="440"/>
      <c r="E31" s="438"/>
      <c r="F31" s="440"/>
      <c r="G31" s="321"/>
      <c r="H31" s="137" t="s">
        <v>100</v>
      </c>
      <c r="I31" s="138">
        <f>SUM(I26:I30)</f>
        <v>0</v>
      </c>
    </row>
    <row r="32" spans="1:9" ht="13.5" x14ac:dyDescent="0.25">
      <c r="A32" s="431" t="s">
        <v>142</v>
      </c>
      <c r="B32" s="434" t="s">
        <v>142</v>
      </c>
      <c r="C32" s="435"/>
      <c r="D32" s="436"/>
      <c r="E32" s="434" t="s">
        <v>142</v>
      </c>
      <c r="F32" s="447"/>
      <c r="G32" s="446"/>
      <c r="H32" s="134" t="s">
        <v>92</v>
      </c>
      <c r="I32" s="65"/>
    </row>
    <row r="33" spans="1:9" ht="13.5" x14ac:dyDescent="0.25">
      <c r="A33" s="315"/>
      <c r="B33" s="437"/>
      <c r="C33" s="435"/>
      <c r="D33" s="436"/>
      <c r="E33" s="437"/>
      <c r="F33" s="436"/>
      <c r="G33" s="319"/>
      <c r="H33" s="135" t="s">
        <v>104</v>
      </c>
      <c r="I33" s="66"/>
    </row>
    <row r="34" spans="1:9" ht="13.5" x14ac:dyDescent="0.25">
      <c r="A34" s="315"/>
      <c r="B34" s="437"/>
      <c r="C34" s="435"/>
      <c r="D34" s="436"/>
      <c r="E34" s="437"/>
      <c r="F34" s="436"/>
      <c r="G34" s="319"/>
      <c r="H34" s="135" t="s">
        <v>105</v>
      </c>
      <c r="I34" s="66"/>
    </row>
    <row r="35" spans="1:9" s="102" customFormat="1" ht="13.5" x14ac:dyDescent="0.25">
      <c r="A35" s="315"/>
      <c r="B35" s="437"/>
      <c r="C35" s="435"/>
      <c r="D35" s="436"/>
      <c r="E35" s="437"/>
      <c r="F35" s="436"/>
      <c r="G35" s="319"/>
      <c r="H35" s="135" t="s">
        <v>106</v>
      </c>
      <c r="I35" s="51"/>
    </row>
    <row r="36" spans="1:9" s="102" customFormat="1" ht="13.5" x14ac:dyDescent="0.25">
      <c r="A36" s="315"/>
      <c r="B36" s="437"/>
      <c r="C36" s="435"/>
      <c r="D36" s="436"/>
      <c r="E36" s="437"/>
      <c r="F36" s="436"/>
      <c r="G36" s="319"/>
      <c r="H36" s="136" t="s">
        <v>0</v>
      </c>
      <c r="I36" s="51"/>
    </row>
    <row r="37" spans="1:9" s="102" customFormat="1" ht="13.5" x14ac:dyDescent="0.25">
      <c r="A37" s="316"/>
      <c r="B37" s="438"/>
      <c r="C37" s="439"/>
      <c r="D37" s="440"/>
      <c r="E37" s="438"/>
      <c r="F37" s="440"/>
      <c r="G37" s="321"/>
      <c r="H37" s="137" t="s">
        <v>100</v>
      </c>
      <c r="I37" s="138">
        <f>SUM(I32:I36)</f>
        <v>0</v>
      </c>
    </row>
    <row r="38" spans="1:9" s="102" customFormat="1" ht="14.25" thickBot="1" x14ac:dyDescent="0.3">
      <c r="A38" s="84"/>
      <c r="B38" s="84"/>
      <c r="C38" s="84"/>
      <c r="D38" s="84"/>
      <c r="E38" s="84"/>
      <c r="F38" s="84"/>
      <c r="G38" s="84"/>
      <c r="H38" s="113"/>
      <c r="I38" s="114"/>
    </row>
    <row r="39" spans="1:9" ht="13.5" thickBot="1" x14ac:dyDescent="0.25">
      <c r="A39" s="109"/>
      <c r="D39" s="36"/>
      <c r="E39" s="36"/>
      <c r="F39" s="140" t="s">
        <v>107</v>
      </c>
      <c r="G39" s="36"/>
      <c r="H39" s="86"/>
      <c r="I39" s="139">
        <f>I13+I19+I25+I31+I37</f>
        <v>0</v>
      </c>
    </row>
    <row r="40" spans="1:9" ht="13.5" thickBot="1" x14ac:dyDescent="0.25">
      <c r="A40" s="109"/>
      <c r="F40" s="115"/>
      <c r="H40" s="94"/>
      <c r="I40" s="116"/>
    </row>
    <row r="41" spans="1:9" s="117" customFormat="1" ht="16.5" customHeight="1" x14ac:dyDescent="0.2">
      <c r="A41" s="130" t="s">
        <v>101</v>
      </c>
    </row>
    <row r="42" spans="1:9" s="112" customFormat="1" ht="13.5" customHeight="1" x14ac:dyDescent="0.25">
      <c r="A42" s="326" t="s">
        <v>83</v>
      </c>
      <c r="B42" s="327"/>
      <c r="C42" s="303" t="s">
        <v>108</v>
      </c>
      <c r="D42" s="323" t="s">
        <v>110</v>
      </c>
      <c r="E42" s="141" t="s">
        <v>118</v>
      </c>
      <c r="F42" s="348" t="s">
        <v>0</v>
      </c>
      <c r="G42" s="365"/>
      <c r="H42" s="348"/>
      <c r="I42" s="349"/>
    </row>
    <row r="43" spans="1:9" s="112" customFormat="1" ht="12" customHeight="1" x14ac:dyDescent="0.25">
      <c r="A43" s="308"/>
      <c r="B43" s="328"/>
      <c r="C43" s="304"/>
      <c r="D43" s="324"/>
      <c r="E43" s="142" t="s">
        <v>98</v>
      </c>
      <c r="F43" s="366"/>
      <c r="G43" s="367"/>
      <c r="H43" s="361" t="s">
        <v>100</v>
      </c>
      <c r="I43" s="362"/>
    </row>
    <row r="44" spans="1:9" s="112" customFormat="1" ht="17.25" customHeight="1" thickBot="1" x14ac:dyDescent="0.3">
      <c r="A44" s="311"/>
      <c r="B44" s="329"/>
      <c r="C44" s="143"/>
      <c r="D44" s="325"/>
      <c r="E44" s="143" t="s">
        <v>93</v>
      </c>
      <c r="F44" s="363" t="s">
        <v>94</v>
      </c>
      <c r="G44" s="368"/>
      <c r="H44" s="363" t="s">
        <v>109</v>
      </c>
      <c r="I44" s="364"/>
    </row>
    <row r="45" spans="1:9" s="102" customFormat="1" ht="42.75" customHeight="1" thickTop="1" x14ac:dyDescent="0.2">
      <c r="A45" s="432"/>
      <c r="B45" s="433"/>
      <c r="C45" s="47"/>
      <c r="D45" s="64"/>
      <c r="E45" s="52">
        <f t="shared" ref="E45:E53" si="0">C45*D45</f>
        <v>0</v>
      </c>
      <c r="F45" s="300"/>
      <c r="G45" s="300"/>
      <c r="H45" s="301">
        <f t="shared" ref="H45:H53" si="1">E45+F45</f>
        <v>0</v>
      </c>
      <c r="I45" s="302"/>
    </row>
    <row r="46" spans="1:9" s="102" customFormat="1" ht="42.75" customHeight="1" x14ac:dyDescent="0.2">
      <c r="A46" s="432"/>
      <c r="B46" s="433"/>
      <c r="C46" s="47"/>
      <c r="D46" s="64"/>
      <c r="E46" s="52">
        <f t="shared" si="0"/>
        <v>0</v>
      </c>
      <c r="F46" s="300"/>
      <c r="G46" s="300"/>
      <c r="H46" s="443">
        <f t="shared" si="1"/>
        <v>0</v>
      </c>
      <c r="I46" s="444"/>
    </row>
    <row r="47" spans="1:9" s="102" customFormat="1" ht="42.75" customHeight="1" x14ac:dyDescent="0.2">
      <c r="A47" s="432"/>
      <c r="B47" s="433"/>
      <c r="C47" s="47"/>
      <c r="D47" s="64"/>
      <c r="E47" s="52">
        <f t="shared" si="0"/>
        <v>0</v>
      </c>
      <c r="F47" s="300"/>
      <c r="G47" s="300"/>
      <c r="H47" s="443">
        <f t="shared" si="1"/>
        <v>0</v>
      </c>
      <c r="I47" s="444"/>
    </row>
    <row r="48" spans="1:9" s="102" customFormat="1" ht="42.75" customHeight="1" x14ac:dyDescent="0.2">
      <c r="A48" s="432"/>
      <c r="B48" s="433"/>
      <c r="C48" s="47"/>
      <c r="D48" s="64"/>
      <c r="E48" s="52">
        <f t="shared" si="0"/>
        <v>0</v>
      </c>
      <c r="F48" s="300"/>
      <c r="G48" s="300"/>
      <c r="H48" s="441">
        <f t="shared" si="1"/>
        <v>0</v>
      </c>
      <c r="I48" s="442"/>
    </row>
    <row r="49" spans="1:9" s="102" customFormat="1" ht="42.75" customHeight="1" x14ac:dyDescent="0.2">
      <c r="A49" s="432"/>
      <c r="B49" s="433"/>
      <c r="C49" s="47"/>
      <c r="D49" s="64"/>
      <c r="E49" s="52">
        <f t="shared" si="0"/>
        <v>0</v>
      </c>
      <c r="F49" s="300"/>
      <c r="G49" s="300"/>
      <c r="H49" s="443">
        <f t="shared" si="1"/>
        <v>0</v>
      </c>
      <c r="I49" s="444"/>
    </row>
    <row r="50" spans="1:9" s="102" customFormat="1" ht="42.75" customHeight="1" x14ac:dyDescent="0.2">
      <c r="A50" s="432"/>
      <c r="B50" s="433"/>
      <c r="C50" s="47"/>
      <c r="D50" s="64"/>
      <c r="E50" s="52">
        <f t="shared" si="0"/>
        <v>0</v>
      </c>
      <c r="F50" s="300"/>
      <c r="G50" s="300"/>
      <c r="H50" s="443">
        <f t="shared" si="1"/>
        <v>0</v>
      </c>
      <c r="I50" s="444"/>
    </row>
    <row r="51" spans="1:9" s="102" customFormat="1" ht="42.75" customHeight="1" x14ac:dyDescent="0.2">
      <c r="A51" s="432"/>
      <c r="B51" s="433"/>
      <c r="C51" s="47"/>
      <c r="D51" s="64"/>
      <c r="E51" s="52">
        <f t="shared" si="0"/>
        <v>0</v>
      </c>
      <c r="F51" s="300"/>
      <c r="G51" s="300"/>
      <c r="H51" s="443">
        <f t="shared" si="1"/>
        <v>0</v>
      </c>
      <c r="I51" s="444"/>
    </row>
    <row r="52" spans="1:9" s="102" customFormat="1" ht="42.75" customHeight="1" x14ac:dyDescent="0.2">
      <c r="A52" s="432"/>
      <c r="B52" s="433"/>
      <c r="C52" s="47"/>
      <c r="D52" s="64"/>
      <c r="E52" s="52">
        <f t="shared" si="0"/>
        <v>0</v>
      </c>
      <c r="F52" s="300"/>
      <c r="G52" s="300"/>
      <c r="H52" s="443">
        <f t="shared" si="1"/>
        <v>0</v>
      </c>
      <c r="I52" s="444"/>
    </row>
    <row r="53" spans="1:9" s="102" customFormat="1" ht="42.75" customHeight="1" x14ac:dyDescent="0.2">
      <c r="A53" s="432"/>
      <c r="B53" s="433"/>
      <c r="C53" s="47"/>
      <c r="D53" s="64"/>
      <c r="E53" s="53">
        <f t="shared" si="0"/>
        <v>0</v>
      </c>
      <c r="F53" s="300"/>
      <c r="G53" s="300"/>
      <c r="H53" s="443">
        <f t="shared" si="1"/>
        <v>0</v>
      </c>
      <c r="I53" s="444"/>
    </row>
    <row r="54" spans="1:9" s="102" customFormat="1" ht="14.25" customHeight="1" thickBot="1" x14ac:dyDescent="0.25">
      <c r="A54" s="118"/>
      <c r="B54" s="31"/>
      <c r="C54" s="119"/>
      <c r="D54" s="120"/>
      <c r="E54" s="120"/>
      <c r="F54" s="120"/>
      <c r="G54" s="120"/>
      <c r="H54" s="121"/>
      <c r="I54" s="121"/>
    </row>
    <row r="55" spans="1:9" s="102" customFormat="1" ht="13.5" thickBot="1" x14ac:dyDescent="0.25">
      <c r="A55" s="118"/>
      <c r="B55" s="31"/>
      <c r="C55" s="119"/>
      <c r="D55" s="120"/>
      <c r="E55" s="343" t="s">
        <v>119</v>
      </c>
      <c r="F55" s="344"/>
      <c r="G55" s="344"/>
      <c r="H55" s="344"/>
      <c r="I55" s="144">
        <f>SUM(H45:I53)</f>
        <v>0</v>
      </c>
    </row>
    <row r="56" spans="1:9" s="102" customFormat="1" ht="17.25" thickBot="1" x14ac:dyDescent="0.35">
      <c r="A56" s="122"/>
      <c r="B56" s="123"/>
      <c r="I56" s="124"/>
    </row>
    <row r="57" spans="1:9" s="126" customFormat="1" ht="17.25" thickBot="1" x14ac:dyDescent="0.25">
      <c r="A57" s="145" t="s">
        <v>111</v>
      </c>
      <c r="B57" s="146">
        <f>I55</f>
        <v>0</v>
      </c>
      <c r="C57" s="148"/>
      <c r="D57" s="147" t="s">
        <v>112</v>
      </c>
      <c r="E57" s="146">
        <f>I39</f>
        <v>0</v>
      </c>
      <c r="F57" s="149"/>
      <c r="G57" s="342" t="s">
        <v>113</v>
      </c>
      <c r="H57" s="342"/>
      <c r="I57" s="150">
        <f>B57+E57</f>
        <v>0</v>
      </c>
    </row>
    <row r="58" spans="1:9" ht="13.5" thickBot="1" x14ac:dyDescent="0.25">
      <c r="A58" s="127"/>
      <c r="B58" s="127"/>
      <c r="C58" s="127"/>
      <c r="D58" s="127"/>
      <c r="E58" s="127"/>
      <c r="F58" s="127"/>
      <c r="G58" s="127"/>
      <c r="H58" s="127"/>
      <c r="I58" s="127"/>
    </row>
    <row r="59" spans="1:9" ht="13.5" thickTop="1" x14ac:dyDescent="0.2"/>
  </sheetData>
  <sheetProtection password="E177" sheet="1" objects="1" scenarios="1" formatCells="0" formatRows="0" selectLockedCells="1"/>
  <mergeCells count="62">
    <mergeCell ref="G57:H57"/>
    <mergeCell ref="A53:B53"/>
    <mergeCell ref="F53:G53"/>
    <mergeCell ref="H53:I53"/>
    <mergeCell ref="E55:H55"/>
    <mergeCell ref="A51:B51"/>
    <mergeCell ref="F51:G51"/>
    <mergeCell ref="H51:I51"/>
    <mergeCell ref="A52:B52"/>
    <mergeCell ref="F52:G52"/>
    <mergeCell ref="H52:I52"/>
    <mergeCell ref="A49:B49"/>
    <mergeCell ref="F49:G49"/>
    <mergeCell ref="H49:I49"/>
    <mergeCell ref="A50:B50"/>
    <mergeCell ref="F50:G50"/>
    <mergeCell ref="H50:I50"/>
    <mergeCell ref="A47:B47"/>
    <mergeCell ref="F47:G47"/>
    <mergeCell ref="H47:I47"/>
    <mergeCell ref="A48:B48"/>
    <mergeCell ref="F48:G48"/>
    <mergeCell ref="H48:I48"/>
    <mergeCell ref="A45:B45"/>
    <mergeCell ref="F45:G45"/>
    <mergeCell ref="H45:I45"/>
    <mergeCell ref="A46:B46"/>
    <mergeCell ref="F46:G46"/>
    <mergeCell ref="H46:I46"/>
    <mergeCell ref="H42:I42"/>
    <mergeCell ref="H43:I43"/>
    <mergeCell ref="F44:G44"/>
    <mergeCell ref="H44:I44"/>
    <mergeCell ref="A42:B44"/>
    <mergeCell ref="C42:C43"/>
    <mergeCell ref="D42:D44"/>
    <mergeCell ref="F42:G43"/>
    <mergeCell ref="A32:A37"/>
    <mergeCell ref="B32:D37"/>
    <mergeCell ref="E32:F37"/>
    <mergeCell ref="G32:G37"/>
    <mergeCell ref="A26:A31"/>
    <mergeCell ref="B26:D31"/>
    <mergeCell ref="E26:F31"/>
    <mergeCell ref="G26:G31"/>
    <mergeCell ref="A20:A25"/>
    <mergeCell ref="B20:D25"/>
    <mergeCell ref="E20:F25"/>
    <mergeCell ref="G20:G25"/>
    <mergeCell ref="A14:A19"/>
    <mergeCell ref="B14:D19"/>
    <mergeCell ref="E14:F19"/>
    <mergeCell ref="G14:G19"/>
    <mergeCell ref="A8:A13"/>
    <mergeCell ref="B8:D13"/>
    <mergeCell ref="E8:F13"/>
    <mergeCell ref="G8:G13"/>
    <mergeCell ref="B2:I2"/>
    <mergeCell ref="B5:D7"/>
    <mergeCell ref="E5:F5"/>
    <mergeCell ref="H5:I7"/>
    <mergeCell ref="E6:F6"/>
  </mergeCells>
  <phoneticPr fontId="12" type="noConversion"/>
  <pageMargins left="0.5" right="0.5" top="0.5" bottom="0.5" header="0.5" footer="0.5"/>
  <pageSetup orientation="landscape" r:id="rId1"/>
  <headerFooter alignWithMargins="0">
    <oddFooter>&amp;RRevised: 7/6/2009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H27"/>
  <sheetViews>
    <sheetView workbookViewId="0">
      <selection activeCell="A7" sqref="A7:B7"/>
    </sheetView>
  </sheetViews>
  <sheetFormatPr defaultRowHeight="12.75" x14ac:dyDescent="0.2"/>
  <cols>
    <col min="1" max="1" width="43.28515625" style="95" customWidth="1"/>
    <col min="2" max="2" width="21.140625" style="95" customWidth="1"/>
    <col min="3" max="3" width="32.5703125" style="95" customWidth="1"/>
    <col min="4" max="4" width="9.140625" style="95"/>
    <col min="5" max="5" width="11.28515625" style="95" bestFit="1" customWidth="1"/>
    <col min="6" max="6" width="12.42578125" style="94" bestFit="1" customWidth="1"/>
    <col min="7" max="16384" width="9.140625" style="95"/>
  </cols>
  <sheetData>
    <row r="1" spans="1:8" ht="20.25" x14ac:dyDescent="0.4">
      <c r="A1" s="381" t="s">
        <v>121</v>
      </c>
      <c r="B1" s="381"/>
      <c r="C1" s="260"/>
      <c r="D1" s="260"/>
      <c r="E1" s="260"/>
      <c r="F1" s="260"/>
    </row>
    <row r="2" spans="1:8" ht="20.25" x14ac:dyDescent="0.4">
      <c r="A2" s="381" t="s">
        <v>19</v>
      </c>
      <c r="B2" s="381"/>
      <c r="C2" s="260"/>
      <c r="D2" s="260"/>
      <c r="E2" s="260"/>
      <c r="F2" s="260"/>
    </row>
    <row r="3" spans="1:8" x14ac:dyDescent="0.2">
      <c r="A3" s="183" t="s">
        <v>45</v>
      </c>
      <c r="B3" s="391" t="str">
        <f>'Form I-Budget Summary'!E3</f>
        <v>Fort Bend County</v>
      </c>
      <c r="C3" s="392"/>
      <c r="D3" s="392"/>
      <c r="E3" s="392"/>
      <c r="F3" s="393"/>
    </row>
    <row r="4" spans="1:8" x14ac:dyDescent="0.2">
      <c r="A4" s="97"/>
      <c r="B4" s="97"/>
    </row>
    <row r="5" spans="1:8" ht="24.75" customHeight="1" x14ac:dyDescent="0.2">
      <c r="A5" s="385" t="s">
        <v>132</v>
      </c>
      <c r="B5" s="385"/>
      <c r="C5" s="386"/>
      <c r="D5" s="386"/>
      <c r="E5" s="386"/>
      <c r="F5" s="386"/>
      <c r="H5" s="94"/>
    </row>
    <row r="6" spans="1:8" s="98" customFormat="1" ht="39.950000000000003" customHeight="1" thickBot="1" x14ac:dyDescent="0.35">
      <c r="A6" s="394" t="s">
        <v>4</v>
      </c>
      <c r="B6" s="395"/>
      <c r="C6" s="103" t="s">
        <v>126</v>
      </c>
      <c r="D6" s="103" t="s">
        <v>124</v>
      </c>
      <c r="E6" s="103" t="s">
        <v>141</v>
      </c>
      <c r="F6" s="103" t="s">
        <v>100</v>
      </c>
    </row>
    <row r="7" spans="1:8" ht="15" thickTop="1" x14ac:dyDescent="0.2">
      <c r="A7" s="448"/>
      <c r="B7" s="448"/>
      <c r="C7" s="40" t="s">
        <v>142</v>
      </c>
      <c r="D7" s="41"/>
      <c r="E7" s="54"/>
      <c r="F7" s="60">
        <f t="shared" ref="F7:F24" si="0">D7*E7</f>
        <v>0</v>
      </c>
    </row>
    <row r="8" spans="1:8" ht="14.25" x14ac:dyDescent="0.2">
      <c r="A8" s="449"/>
      <c r="B8" s="449"/>
      <c r="C8" s="40" t="s">
        <v>142</v>
      </c>
      <c r="D8" s="41"/>
      <c r="E8" s="54"/>
      <c r="F8" s="60">
        <f t="shared" si="0"/>
        <v>0</v>
      </c>
    </row>
    <row r="9" spans="1:8" ht="14.25" x14ac:dyDescent="0.2">
      <c r="A9" s="449"/>
      <c r="B9" s="449"/>
      <c r="C9" s="40" t="s">
        <v>142</v>
      </c>
      <c r="D9" s="41"/>
      <c r="E9" s="54"/>
      <c r="F9" s="60">
        <f t="shared" si="0"/>
        <v>0</v>
      </c>
    </row>
    <row r="10" spans="1:8" ht="14.25" x14ac:dyDescent="0.2">
      <c r="A10" s="449"/>
      <c r="B10" s="449"/>
      <c r="C10" s="40" t="s">
        <v>142</v>
      </c>
      <c r="D10" s="41"/>
      <c r="E10" s="54"/>
      <c r="F10" s="60">
        <f t="shared" si="0"/>
        <v>0</v>
      </c>
    </row>
    <row r="11" spans="1:8" ht="14.25" x14ac:dyDescent="0.2">
      <c r="A11" s="449"/>
      <c r="B11" s="449"/>
      <c r="C11" s="40" t="s">
        <v>142</v>
      </c>
      <c r="D11" s="41"/>
      <c r="E11" s="54"/>
      <c r="F11" s="60">
        <f t="shared" si="0"/>
        <v>0</v>
      </c>
    </row>
    <row r="12" spans="1:8" ht="14.25" x14ac:dyDescent="0.2">
      <c r="A12" s="449"/>
      <c r="B12" s="449"/>
      <c r="C12" s="40" t="s">
        <v>142</v>
      </c>
      <c r="D12" s="41"/>
      <c r="E12" s="54"/>
      <c r="F12" s="60">
        <f t="shared" si="0"/>
        <v>0</v>
      </c>
    </row>
    <row r="13" spans="1:8" ht="14.25" x14ac:dyDescent="0.2">
      <c r="A13" s="449"/>
      <c r="B13" s="449"/>
      <c r="C13" s="40" t="s">
        <v>142</v>
      </c>
      <c r="D13" s="41"/>
      <c r="E13" s="54"/>
      <c r="F13" s="60">
        <f t="shared" si="0"/>
        <v>0</v>
      </c>
    </row>
    <row r="14" spans="1:8" ht="14.25" x14ac:dyDescent="0.2">
      <c r="A14" s="449"/>
      <c r="B14" s="449"/>
      <c r="C14" s="40" t="s">
        <v>142</v>
      </c>
      <c r="D14" s="41"/>
      <c r="E14" s="54"/>
      <c r="F14" s="60">
        <f t="shared" si="0"/>
        <v>0</v>
      </c>
    </row>
    <row r="15" spans="1:8" ht="14.25" x14ac:dyDescent="0.2">
      <c r="A15" s="449"/>
      <c r="B15" s="449"/>
      <c r="C15" s="40" t="s">
        <v>142</v>
      </c>
      <c r="D15" s="41"/>
      <c r="E15" s="54"/>
      <c r="F15" s="60">
        <f t="shared" si="0"/>
        <v>0</v>
      </c>
    </row>
    <row r="16" spans="1:8" ht="14.25" x14ac:dyDescent="0.2">
      <c r="A16" s="449"/>
      <c r="B16" s="449"/>
      <c r="C16" s="40" t="s">
        <v>142</v>
      </c>
      <c r="D16" s="41"/>
      <c r="E16" s="54"/>
      <c r="F16" s="60">
        <f t="shared" si="0"/>
        <v>0</v>
      </c>
    </row>
    <row r="17" spans="1:6" ht="14.25" x14ac:dyDescent="0.2">
      <c r="A17" s="449"/>
      <c r="B17" s="449"/>
      <c r="C17" s="40" t="s">
        <v>142</v>
      </c>
      <c r="D17" s="41"/>
      <c r="E17" s="54"/>
      <c r="F17" s="60">
        <f t="shared" si="0"/>
        <v>0</v>
      </c>
    </row>
    <row r="18" spans="1:6" ht="14.25" x14ac:dyDescent="0.2">
      <c r="A18" s="449"/>
      <c r="B18" s="449"/>
      <c r="C18" s="40" t="s">
        <v>142</v>
      </c>
      <c r="D18" s="41"/>
      <c r="E18" s="54"/>
      <c r="F18" s="60">
        <f t="shared" si="0"/>
        <v>0</v>
      </c>
    </row>
    <row r="19" spans="1:6" ht="14.25" x14ac:dyDescent="0.2">
      <c r="A19" s="449"/>
      <c r="B19" s="449"/>
      <c r="C19" s="40" t="s">
        <v>142</v>
      </c>
      <c r="D19" s="41"/>
      <c r="E19" s="54"/>
      <c r="F19" s="60">
        <f t="shared" si="0"/>
        <v>0</v>
      </c>
    </row>
    <row r="20" spans="1:6" ht="14.25" x14ac:dyDescent="0.2">
      <c r="A20" s="449"/>
      <c r="B20" s="449"/>
      <c r="C20" s="40" t="s">
        <v>142</v>
      </c>
      <c r="D20" s="41"/>
      <c r="E20" s="54"/>
      <c r="F20" s="60">
        <f t="shared" si="0"/>
        <v>0</v>
      </c>
    </row>
    <row r="21" spans="1:6" ht="14.25" x14ac:dyDescent="0.2">
      <c r="A21" s="449"/>
      <c r="B21" s="449"/>
      <c r="C21" s="40" t="s">
        <v>142</v>
      </c>
      <c r="D21" s="41"/>
      <c r="E21" s="54"/>
      <c r="F21" s="60">
        <f t="shared" si="0"/>
        <v>0</v>
      </c>
    </row>
    <row r="22" spans="1:6" ht="14.25" x14ac:dyDescent="0.2">
      <c r="A22" s="449"/>
      <c r="B22" s="449"/>
      <c r="C22" s="40" t="s">
        <v>142</v>
      </c>
      <c r="D22" s="41"/>
      <c r="E22" s="54"/>
      <c r="F22" s="60">
        <f t="shared" si="0"/>
        <v>0</v>
      </c>
    </row>
    <row r="23" spans="1:6" ht="14.25" x14ac:dyDescent="0.2">
      <c r="A23" s="449"/>
      <c r="B23" s="449"/>
      <c r="C23" s="40" t="s">
        <v>142</v>
      </c>
      <c r="D23" s="41"/>
      <c r="E23" s="54"/>
      <c r="F23" s="60">
        <f t="shared" si="0"/>
        <v>0</v>
      </c>
    </row>
    <row r="24" spans="1:6" ht="14.25" x14ac:dyDescent="0.2">
      <c r="A24" s="449"/>
      <c r="B24" s="449"/>
      <c r="C24" s="40" t="s">
        <v>142</v>
      </c>
      <c r="D24" s="41"/>
      <c r="E24" s="54"/>
      <c r="F24" s="60">
        <f t="shared" si="0"/>
        <v>0</v>
      </c>
    </row>
    <row r="25" spans="1:6" s="102" customFormat="1" ht="15" thickBot="1" x14ac:dyDescent="0.25">
      <c r="A25" s="100" t="s">
        <v>81</v>
      </c>
      <c r="B25" s="100"/>
      <c r="C25" s="100" t="s">
        <v>81</v>
      </c>
      <c r="D25" s="100" t="s">
        <v>81</v>
      </c>
      <c r="E25" s="100"/>
      <c r="F25" s="176" t="s">
        <v>81</v>
      </c>
    </row>
    <row r="26" spans="1:6" s="102" customFormat="1" ht="38.25" customHeight="1" thickBot="1" x14ac:dyDescent="0.35">
      <c r="C26" s="382" t="s">
        <v>125</v>
      </c>
      <c r="D26" s="383"/>
      <c r="E26" s="384"/>
      <c r="F26" s="107">
        <f>SUM(F7:F24)</f>
        <v>0</v>
      </c>
    </row>
    <row r="27" spans="1:6" s="102" customFormat="1" x14ac:dyDescent="0.2">
      <c r="F27" s="31"/>
    </row>
  </sheetData>
  <sheetProtection password="E177" sheet="1" objects="1" scenarios="1" formatCells="0" formatRows="0" selectLockedCells="1"/>
  <mergeCells count="24">
    <mergeCell ref="A13:B13"/>
    <mergeCell ref="A14:B14"/>
    <mergeCell ref="A23:B23"/>
    <mergeCell ref="A24:B24"/>
    <mergeCell ref="A18:B18"/>
    <mergeCell ref="A19:B19"/>
    <mergeCell ref="A20:B20"/>
    <mergeCell ref="A21:B21"/>
    <mergeCell ref="C26:E26"/>
    <mergeCell ref="A1:F1"/>
    <mergeCell ref="A2:F2"/>
    <mergeCell ref="A5:F5"/>
    <mergeCell ref="B3:F3"/>
    <mergeCell ref="A6:B6"/>
    <mergeCell ref="A7:B7"/>
    <mergeCell ref="A8:B8"/>
    <mergeCell ref="A9:B9"/>
    <mergeCell ref="A10:B10"/>
    <mergeCell ref="A15:B15"/>
    <mergeCell ref="A16:B16"/>
    <mergeCell ref="A17:B17"/>
    <mergeCell ref="A22:B22"/>
    <mergeCell ref="A11:B11"/>
    <mergeCell ref="A12:B12"/>
  </mergeCells>
  <phoneticPr fontId="12" type="noConversion"/>
  <pageMargins left="0.5" right="0.5" top="0.5" bottom="0.5" header="0.5" footer="0.5"/>
  <pageSetup orientation="landscape" r:id="rId1"/>
  <headerFooter alignWithMargins="0">
    <oddFooter>&amp;RRevised: 7/6/2009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H27"/>
  <sheetViews>
    <sheetView workbookViewId="0">
      <selection activeCell="A7" sqref="A7:B7"/>
    </sheetView>
  </sheetViews>
  <sheetFormatPr defaultRowHeight="12.75" x14ac:dyDescent="0.2"/>
  <cols>
    <col min="1" max="1" width="43.28515625" style="95" customWidth="1"/>
    <col min="2" max="2" width="21.140625" style="95" customWidth="1"/>
    <col min="3" max="3" width="32.5703125" style="95" customWidth="1"/>
    <col min="4" max="4" width="9.140625" style="95"/>
    <col min="5" max="5" width="11.28515625" style="95" bestFit="1" customWidth="1"/>
    <col min="6" max="6" width="12.42578125" style="94" bestFit="1" customWidth="1"/>
    <col min="7" max="16384" width="9.140625" style="95"/>
  </cols>
  <sheetData>
    <row r="1" spans="1:8" ht="20.25" x14ac:dyDescent="0.4">
      <c r="A1" s="381" t="s">
        <v>121</v>
      </c>
      <c r="B1" s="381"/>
      <c r="C1" s="260"/>
      <c r="D1" s="260"/>
      <c r="E1" s="260"/>
      <c r="F1" s="260"/>
    </row>
    <row r="2" spans="1:8" ht="20.25" x14ac:dyDescent="0.4">
      <c r="A2" s="381" t="s">
        <v>19</v>
      </c>
      <c r="B2" s="381"/>
      <c r="C2" s="260"/>
      <c r="D2" s="260"/>
      <c r="E2" s="260"/>
      <c r="F2" s="260"/>
    </row>
    <row r="3" spans="1:8" x14ac:dyDescent="0.2">
      <c r="A3" s="183" t="s">
        <v>45</v>
      </c>
      <c r="B3" s="391" t="str">
        <f>'Form I-Budget Summary'!E3</f>
        <v>Fort Bend County</v>
      </c>
      <c r="C3" s="392"/>
      <c r="D3" s="392"/>
      <c r="E3" s="392"/>
      <c r="F3" s="393"/>
    </row>
    <row r="4" spans="1:8" x14ac:dyDescent="0.2">
      <c r="A4" s="97"/>
      <c r="B4" s="97"/>
    </row>
    <row r="5" spans="1:8" ht="24.75" customHeight="1" x14ac:dyDescent="0.2">
      <c r="A5" s="385" t="s">
        <v>132</v>
      </c>
      <c r="B5" s="385"/>
      <c r="C5" s="386"/>
      <c r="D5" s="386"/>
      <c r="E5" s="386"/>
      <c r="F5" s="386"/>
      <c r="H5" s="94"/>
    </row>
    <row r="6" spans="1:8" s="98" customFormat="1" ht="39.950000000000003" customHeight="1" thickBot="1" x14ac:dyDescent="0.35">
      <c r="A6" s="394" t="s">
        <v>4</v>
      </c>
      <c r="B6" s="395"/>
      <c r="C6" s="103" t="s">
        <v>126</v>
      </c>
      <c r="D6" s="103" t="s">
        <v>124</v>
      </c>
      <c r="E6" s="103" t="s">
        <v>141</v>
      </c>
      <c r="F6" s="103" t="s">
        <v>100</v>
      </c>
    </row>
    <row r="7" spans="1:8" ht="15" thickTop="1" x14ac:dyDescent="0.2">
      <c r="A7" s="450"/>
      <c r="B7" s="451"/>
      <c r="C7" s="40" t="s">
        <v>142</v>
      </c>
      <c r="D7" s="41"/>
      <c r="E7" s="54"/>
      <c r="F7" s="60">
        <f t="shared" ref="F7:F24" si="0">D7*E7</f>
        <v>0</v>
      </c>
    </row>
    <row r="8" spans="1:8" ht="14.25" x14ac:dyDescent="0.2">
      <c r="A8" s="452" t="s">
        <v>142</v>
      </c>
      <c r="B8" s="453"/>
      <c r="C8" s="40" t="s">
        <v>142</v>
      </c>
      <c r="D8" s="41"/>
      <c r="E8" s="54"/>
      <c r="F8" s="60">
        <f t="shared" si="0"/>
        <v>0</v>
      </c>
    </row>
    <row r="9" spans="1:8" ht="14.25" x14ac:dyDescent="0.2">
      <c r="A9" s="452" t="s">
        <v>142</v>
      </c>
      <c r="B9" s="453"/>
      <c r="C9" s="40" t="s">
        <v>142</v>
      </c>
      <c r="D9" s="41"/>
      <c r="E9" s="54"/>
      <c r="F9" s="60">
        <f t="shared" si="0"/>
        <v>0</v>
      </c>
    </row>
    <row r="10" spans="1:8" ht="14.25" x14ac:dyDescent="0.2">
      <c r="A10" s="452" t="s">
        <v>142</v>
      </c>
      <c r="B10" s="453"/>
      <c r="C10" s="40" t="s">
        <v>142</v>
      </c>
      <c r="D10" s="41"/>
      <c r="E10" s="54"/>
      <c r="F10" s="60">
        <f t="shared" si="0"/>
        <v>0</v>
      </c>
    </row>
    <row r="11" spans="1:8" ht="14.25" x14ac:dyDescent="0.2">
      <c r="A11" s="452" t="s">
        <v>142</v>
      </c>
      <c r="B11" s="453"/>
      <c r="C11" s="40" t="s">
        <v>142</v>
      </c>
      <c r="D11" s="41"/>
      <c r="E11" s="54"/>
      <c r="F11" s="60">
        <f t="shared" si="0"/>
        <v>0</v>
      </c>
    </row>
    <row r="12" spans="1:8" ht="14.25" x14ac:dyDescent="0.2">
      <c r="A12" s="452" t="s">
        <v>142</v>
      </c>
      <c r="B12" s="453"/>
      <c r="C12" s="40" t="s">
        <v>142</v>
      </c>
      <c r="D12" s="41"/>
      <c r="E12" s="54"/>
      <c r="F12" s="60">
        <f t="shared" si="0"/>
        <v>0</v>
      </c>
    </row>
    <row r="13" spans="1:8" ht="14.25" x14ac:dyDescent="0.2">
      <c r="A13" s="452" t="s">
        <v>142</v>
      </c>
      <c r="B13" s="453"/>
      <c r="C13" s="40" t="s">
        <v>142</v>
      </c>
      <c r="D13" s="41"/>
      <c r="E13" s="54"/>
      <c r="F13" s="60">
        <f t="shared" si="0"/>
        <v>0</v>
      </c>
    </row>
    <row r="14" spans="1:8" ht="14.25" x14ac:dyDescent="0.2">
      <c r="A14" s="452" t="s">
        <v>142</v>
      </c>
      <c r="B14" s="453"/>
      <c r="C14" s="40" t="s">
        <v>142</v>
      </c>
      <c r="D14" s="41"/>
      <c r="E14" s="54"/>
      <c r="F14" s="60">
        <f t="shared" si="0"/>
        <v>0</v>
      </c>
    </row>
    <row r="15" spans="1:8" ht="14.25" x14ac:dyDescent="0.2">
      <c r="A15" s="452" t="s">
        <v>142</v>
      </c>
      <c r="B15" s="453"/>
      <c r="C15" s="40" t="s">
        <v>142</v>
      </c>
      <c r="D15" s="41"/>
      <c r="E15" s="54"/>
      <c r="F15" s="60">
        <f t="shared" si="0"/>
        <v>0</v>
      </c>
    </row>
    <row r="16" spans="1:8" ht="14.25" x14ac:dyDescent="0.2">
      <c r="A16" s="452" t="s">
        <v>142</v>
      </c>
      <c r="B16" s="453"/>
      <c r="C16" s="40" t="s">
        <v>142</v>
      </c>
      <c r="D16" s="41"/>
      <c r="E16" s="54"/>
      <c r="F16" s="60">
        <f t="shared" si="0"/>
        <v>0</v>
      </c>
    </row>
    <row r="17" spans="1:6" ht="14.25" x14ac:dyDescent="0.2">
      <c r="A17" s="452" t="s">
        <v>142</v>
      </c>
      <c r="B17" s="453"/>
      <c r="C17" s="40" t="s">
        <v>142</v>
      </c>
      <c r="D17" s="41"/>
      <c r="E17" s="54"/>
      <c r="F17" s="60">
        <f t="shared" si="0"/>
        <v>0</v>
      </c>
    </row>
    <row r="18" spans="1:6" ht="14.25" x14ac:dyDescent="0.2">
      <c r="A18" s="452" t="s">
        <v>142</v>
      </c>
      <c r="B18" s="453"/>
      <c r="C18" s="40" t="s">
        <v>142</v>
      </c>
      <c r="D18" s="41"/>
      <c r="E18" s="54"/>
      <c r="F18" s="60">
        <f t="shared" si="0"/>
        <v>0</v>
      </c>
    </row>
    <row r="19" spans="1:6" ht="14.25" x14ac:dyDescent="0.2">
      <c r="A19" s="452" t="s">
        <v>142</v>
      </c>
      <c r="B19" s="453"/>
      <c r="C19" s="40" t="s">
        <v>142</v>
      </c>
      <c r="D19" s="41"/>
      <c r="E19" s="54"/>
      <c r="F19" s="60">
        <f t="shared" si="0"/>
        <v>0</v>
      </c>
    </row>
    <row r="20" spans="1:6" ht="14.25" x14ac:dyDescent="0.2">
      <c r="A20" s="452" t="s">
        <v>142</v>
      </c>
      <c r="B20" s="453"/>
      <c r="C20" s="40" t="s">
        <v>142</v>
      </c>
      <c r="D20" s="41"/>
      <c r="E20" s="54"/>
      <c r="F20" s="60">
        <f t="shared" si="0"/>
        <v>0</v>
      </c>
    </row>
    <row r="21" spans="1:6" ht="14.25" x14ac:dyDescent="0.2">
      <c r="A21" s="452" t="s">
        <v>142</v>
      </c>
      <c r="B21" s="453"/>
      <c r="C21" s="40" t="s">
        <v>142</v>
      </c>
      <c r="D21" s="41"/>
      <c r="E21" s="54"/>
      <c r="F21" s="60">
        <f t="shared" si="0"/>
        <v>0</v>
      </c>
    </row>
    <row r="22" spans="1:6" ht="14.25" x14ac:dyDescent="0.2">
      <c r="A22" s="452" t="s">
        <v>142</v>
      </c>
      <c r="B22" s="453"/>
      <c r="C22" s="40" t="s">
        <v>142</v>
      </c>
      <c r="D22" s="41"/>
      <c r="E22" s="54"/>
      <c r="F22" s="60">
        <f t="shared" si="0"/>
        <v>0</v>
      </c>
    </row>
    <row r="23" spans="1:6" ht="14.25" x14ac:dyDescent="0.2">
      <c r="A23" s="452" t="s">
        <v>142</v>
      </c>
      <c r="B23" s="453"/>
      <c r="C23" s="40" t="s">
        <v>142</v>
      </c>
      <c r="D23" s="41"/>
      <c r="E23" s="54"/>
      <c r="F23" s="60">
        <f t="shared" si="0"/>
        <v>0</v>
      </c>
    </row>
    <row r="24" spans="1:6" ht="14.25" x14ac:dyDescent="0.2">
      <c r="A24" s="452" t="s">
        <v>142</v>
      </c>
      <c r="B24" s="453"/>
      <c r="C24" s="40" t="s">
        <v>142</v>
      </c>
      <c r="D24" s="41"/>
      <c r="E24" s="54"/>
      <c r="F24" s="60">
        <f t="shared" si="0"/>
        <v>0</v>
      </c>
    </row>
    <row r="25" spans="1:6" s="102" customFormat="1" ht="15" thickBot="1" x14ac:dyDescent="0.25">
      <c r="A25" s="100" t="s">
        <v>81</v>
      </c>
      <c r="B25" s="100"/>
      <c r="C25" s="100" t="s">
        <v>81</v>
      </c>
      <c r="D25" s="100" t="s">
        <v>81</v>
      </c>
      <c r="E25" s="100"/>
      <c r="F25" s="176" t="s">
        <v>81</v>
      </c>
    </row>
    <row r="26" spans="1:6" s="102" customFormat="1" ht="38.25" customHeight="1" thickBot="1" x14ac:dyDescent="0.35">
      <c r="C26" s="382" t="s">
        <v>125</v>
      </c>
      <c r="D26" s="383"/>
      <c r="E26" s="384"/>
      <c r="F26" s="107">
        <f>SUM(F7:F24)</f>
        <v>0</v>
      </c>
    </row>
    <row r="27" spans="1:6" s="102" customFormat="1" x14ac:dyDescent="0.2">
      <c r="F27" s="31"/>
    </row>
  </sheetData>
  <sheetProtection password="E177" sheet="1" scenarios="1" formatCells="0" formatRows="0" selectLockedCells="1"/>
  <mergeCells count="24">
    <mergeCell ref="A13:B13"/>
    <mergeCell ref="A14:B14"/>
    <mergeCell ref="A23:B23"/>
    <mergeCell ref="A24:B24"/>
    <mergeCell ref="A18:B18"/>
    <mergeCell ref="A19:B19"/>
    <mergeCell ref="A20:B20"/>
    <mergeCell ref="A21:B21"/>
    <mergeCell ref="A1:F1"/>
    <mergeCell ref="A2:F2"/>
    <mergeCell ref="C26:E26"/>
    <mergeCell ref="A5:F5"/>
    <mergeCell ref="B3:F3"/>
    <mergeCell ref="A6:B6"/>
    <mergeCell ref="A7:B7"/>
    <mergeCell ref="A8:B8"/>
    <mergeCell ref="A9:B9"/>
    <mergeCell ref="A10:B10"/>
    <mergeCell ref="A15:B15"/>
    <mergeCell ref="A16:B16"/>
    <mergeCell ref="A17:B17"/>
    <mergeCell ref="A22:B22"/>
    <mergeCell ref="A11:B11"/>
    <mergeCell ref="A12:B12"/>
  </mergeCells>
  <phoneticPr fontId="12" type="noConversion"/>
  <pageMargins left="0.5" right="0.5" top="0.5" bottom="0.5" header="0.5" footer="0.5"/>
  <pageSetup orientation="landscape" r:id="rId1"/>
  <headerFooter alignWithMargins="0">
    <oddFooter>&amp;RRevised: 7/6/2009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E26"/>
  <sheetViews>
    <sheetView workbookViewId="0">
      <selection activeCell="B7" sqref="B7"/>
    </sheetView>
  </sheetViews>
  <sheetFormatPr defaultRowHeight="12.75" x14ac:dyDescent="0.2"/>
  <cols>
    <col min="1" max="1" width="47.28515625" style="95" customWidth="1"/>
    <col min="2" max="2" width="58.5703125" style="95" customWidth="1"/>
    <col min="3" max="3" width="16.5703125" style="94" customWidth="1"/>
    <col min="4" max="16384" width="9.140625" style="95"/>
  </cols>
  <sheetData>
    <row r="1" spans="1:5" ht="20.25" x14ac:dyDescent="0.4">
      <c r="A1" s="381" t="s">
        <v>20</v>
      </c>
      <c r="B1" s="260"/>
      <c r="C1" s="260"/>
    </row>
    <row r="2" spans="1:5" ht="20.25" x14ac:dyDescent="0.4">
      <c r="A2" s="401"/>
      <c r="B2" s="402"/>
      <c r="C2" s="402"/>
    </row>
    <row r="3" spans="1:5" x14ac:dyDescent="0.2">
      <c r="A3" s="183" t="s">
        <v>46</v>
      </c>
      <c r="B3" s="391" t="str">
        <f>'Form I-Budget Summary'!E3</f>
        <v>Fort Bend County</v>
      </c>
      <c r="C3" s="405"/>
    </row>
    <row r="4" spans="1:5" ht="13.5" customHeight="1" x14ac:dyDescent="0.2">
      <c r="A4" s="97"/>
    </row>
    <row r="5" spans="1:5" ht="24.75" customHeight="1" x14ac:dyDescent="0.2">
      <c r="A5" s="403" t="s">
        <v>35</v>
      </c>
      <c r="B5" s="404"/>
      <c r="C5" s="404"/>
      <c r="E5" s="94"/>
    </row>
    <row r="6" spans="1:5" s="98" customFormat="1" ht="31.5" customHeight="1" thickBot="1" x14ac:dyDescent="0.35">
      <c r="A6" s="103" t="s">
        <v>36</v>
      </c>
      <c r="B6" s="103" t="s">
        <v>126</v>
      </c>
      <c r="C6" s="103" t="s">
        <v>6</v>
      </c>
    </row>
    <row r="7" spans="1:5" ht="15" thickTop="1" x14ac:dyDescent="0.2">
      <c r="A7" s="42" t="s">
        <v>219</v>
      </c>
      <c r="B7" s="42" t="s">
        <v>220</v>
      </c>
      <c r="C7" s="55">
        <v>3050</v>
      </c>
    </row>
    <row r="8" spans="1:5" ht="14.25" x14ac:dyDescent="0.2">
      <c r="A8" s="42" t="s">
        <v>214</v>
      </c>
      <c r="B8" s="42" t="s">
        <v>213</v>
      </c>
      <c r="C8" s="55">
        <v>60.38</v>
      </c>
    </row>
    <row r="9" spans="1:5" ht="14.25" x14ac:dyDescent="0.2">
      <c r="A9" s="42" t="s">
        <v>215</v>
      </c>
      <c r="B9" s="42" t="s">
        <v>213</v>
      </c>
      <c r="C9" s="55">
        <v>36.58</v>
      </c>
    </row>
    <row r="10" spans="1:5" ht="14.25" x14ac:dyDescent="0.2">
      <c r="A10" s="42" t="s">
        <v>216</v>
      </c>
      <c r="B10" s="42" t="s">
        <v>217</v>
      </c>
      <c r="C10" s="55">
        <v>50</v>
      </c>
    </row>
    <row r="11" spans="1:5" ht="14.25" x14ac:dyDescent="0.2">
      <c r="A11" s="42" t="s">
        <v>142</v>
      </c>
      <c r="B11" s="42" t="s">
        <v>142</v>
      </c>
      <c r="C11" s="55"/>
    </row>
    <row r="12" spans="1:5" ht="14.25" x14ac:dyDescent="0.2">
      <c r="A12" s="42" t="s">
        <v>142</v>
      </c>
      <c r="B12" s="42" t="s">
        <v>142</v>
      </c>
      <c r="C12" s="55"/>
    </row>
    <row r="13" spans="1:5" ht="14.25" x14ac:dyDescent="0.2">
      <c r="A13" s="42" t="s">
        <v>142</v>
      </c>
      <c r="B13" s="42" t="s">
        <v>142</v>
      </c>
      <c r="C13" s="55"/>
    </row>
    <row r="14" spans="1:5" ht="14.25" x14ac:dyDescent="0.2">
      <c r="A14" s="42" t="s">
        <v>142</v>
      </c>
      <c r="B14" s="42" t="s">
        <v>142</v>
      </c>
      <c r="C14" s="55"/>
    </row>
    <row r="15" spans="1:5" ht="14.25" x14ac:dyDescent="0.2">
      <c r="A15" s="42" t="s">
        <v>142</v>
      </c>
      <c r="B15" s="42" t="s">
        <v>142</v>
      </c>
      <c r="C15" s="55"/>
    </row>
    <row r="16" spans="1:5" ht="14.25" x14ac:dyDescent="0.2">
      <c r="A16" s="42" t="s">
        <v>142</v>
      </c>
      <c r="B16" s="42" t="s">
        <v>142</v>
      </c>
      <c r="C16" s="55"/>
    </row>
    <row r="17" spans="1:3" ht="14.25" x14ac:dyDescent="0.2">
      <c r="A17" s="42" t="s">
        <v>142</v>
      </c>
      <c r="B17" s="42" t="s">
        <v>142</v>
      </c>
      <c r="C17" s="55"/>
    </row>
    <row r="18" spans="1:3" ht="14.25" x14ac:dyDescent="0.2">
      <c r="A18" s="42" t="s">
        <v>142</v>
      </c>
      <c r="B18" s="42" t="s">
        <v>142</v>
      </c>
      <c r="C18" s="55"/>
    </row>
    <row r="19" spans="1:3" ht="14.25" x14ac:dyDescent="0.2">
      <c r="A19" s="42" t="s">
        <v>142</v>
      </c>
      <c r="B19" s="42" t="s">
        <v>142</v>
      </c>
      <c r="C19" s="55"/>
    </row>
    <row r="20" spans="1:3" ht="14.25" x14ac:dyDescent="0.2">
      <c r="A20" s="42" t="s">
        <v>142</v>
      </c>
      <c r="B20" s="42" t="s">
        <v>142</v>
      </c>
      <c r="C20" s="55"/>
    </row>
    <row r="21" spans="1:3" ht="14.25" x14ac:dyDescent="0.2">
      <c r="A21" s="42" t="s">
        <v>142</v>
      </c>
      <c r="B21" s="42" t="s">
        <v>142</v>
      </c>
      <c r="C21" s="55"/>
    </row>
    <row r="22" spans="1:3" ht="14.25" x14ac:dyDescent="0.2">
      <c r="A22" s="42" t="s">
        <v>142</v>
      </c>
      <c r="B22" s="42" t="s">
        <v>142</v>
      </c>
      <c r="C22" s="55"/>
    </row>
    <row r="23" spans="1:3" ht="14.25" x14ac:dyDescent="0.2">
      <c r="A23" s="42" t="s">
        <v>142</v>
      </c>
      <c r="B23" s="42" t="s">
        <v>142</v>
      </c>
      <c r="C23" s="55"/>
    </row>
    <row r="24" spans="1:3" s="102" customFormat="1" ht="15" thickBot="1" x14ac:dyDescent="0.25">
      <c r="A24" s="100" t="s">
        <v>81</v>
      </c>
      <c r="B24" s="100" t="s">
        <v>81</v>
      </c>
      <c r="C24" s="106" t="s">
        <v>81</v>
      </c>
    </row>
    <row r="25" spans="1:3" s="102" customFormat="1" ht="38.25" customHeight="1" thickBot="1" x14ac:dyDescent="0.35">
      <c r="B25" s="104" t="s">
        <v>5</v>
      </c>
      <c r="C25" s="107">
        <f>SUM(C7:C23)</f>
        <v>3196.96</v>
      </c>
    </row>
    <row r="26" spans="1:3" s="102" customFormat="1" x14ac:dyDescent="0.2">
      <c r="C26" s="31"/>
    </row>
  </sheetData>
  <sheetProtection password="E177" sheet="1" objects="1" scenarios="1" formatCells="0" formatRows="0" selectLockedCells="1"/>
  <mergeCells count="4">
    <mergeCell ref="A1:C1"/>
    <mergeCell ref="A2:C2"/>
    <mergeCell ref="B3:C3"/>
    <mergeCell ref="A5:C5"/>
  </mergeCells>
  <phoneticPr fontId="12" type="noConversion"/>
  <pageMargins left="0.5" right="0.5" top="0.5" bottom="0.5" header="0.5" footer="0.5"/>
  <pageSetup orientation="landscape" r:id="rId1"/>
  <headerFooter alignWithMargins="0">
    <oddFooter>&amp;RRevised: 7/6/2009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E26"/>
  <sheetViews>
    <sheetView workbookViewId="0">
      <selection activeCell="A7" sqref="A7"/>
    </sheetView>
  </sheetViews>
  <sheetFormatPr defaultRowHeight="12.75" x14ac:dyDescent="0.2"/>
  <cols>
    <col min="1" max="1" width="47.28515625" style="95" customWidth="1"/>
    <col min="2" max="2" width="58.5703125" style="95" customWidth="1"/>
    <col min="3" max="3" width="16.5703125" style="94" customWidth="1"/>
    <col min="4" max="16384" width="9.140625" style="95"/>
  </cols>
  <sheetData>
    <row r="1" spans="1:5" ht="20.25" x14ac:dyDescent="0.4">
      <c r="A1" s="381" t="s">
        <v>20</v>
      </c>
      <c r="B1" s="260"/>
      <c r="C1" s="260"/>
    </row>
    <row r="2" spans="1:5" ht="20.25" x14ac:dyDescent="0.4">
      <c r="A2" s="401"/>
      <c r="B2" s="402"/>
      <c r="C2" s="402"/>
    </row>
    <row r="3" spans="1:5" x14ac:dyDescent="0.2">
      <c r="A3" s="183" t="s">
        <v>46</v>
      </c>
      <c r="B3" s="391" t="str">
        <f>'Form I-Budget Summary'!E3</f>
        <v>Fort Bend County</v>
      </c>
      <c r="C3" s="405"/>
    </row>
    <row r="4" spans="1:5" ht="13.5" customHeight="1" x14ac:dyDescent="0.2">
      <c r="A4" s="97"/>
    </row>
    <row r="5" spans="1:5" ht="24.75" customHeight="1" x14ac:dyDescent="0.2">
      <c r="A5" s="403" t="s">
        <v>35</v>
      </c>
      <c r="B5" s="404"/>
      <c r="C5" s="404"/>
      <c r="E5" s="94"/>
    </row>
    <row r="6" spans="1:5" s="98" customFormat="1" ht="31.5" customHeight="1" thickBot="1" x14ac:dyDescent="0.35">
      <c r="A6" s="103" t="s">
        <v>36</v>
      </c>
      <c r="B6" s="103" t="s">
        <v>126</v>
      </c>
      <c r="C6" s="103" t="s">
        <v>6</v>
      </c>
    </row>
    <row r="7" spans="1:5" ht="15" thickTop="1" x14ac:dyDescent="0.2">
      <c r="A7" s="42" t="s">
        <v>142</v>
      </c>
      <c r="B7" s="42" t="s">
        <v>142</v>
      </c>
      <c r="C7" s="55"/>
    </row>
    <row r="8" spans="1:5" ht="14.25" x14ac:dyDescent="0.2">
      <c r="A8" s="42" t="s">
        <v>142</v>
      </c>
      <c r="B8" s="42" t="s">
        <v>142</v>
      </c>
      <c r="C8" s="55"/>
    </row>
    <row r="9" spans="1:5" ht="14.25" x14ac:dyDescent="0.2">
      <c r="A9" s="42" t="s">
        <v>142</v>
      </c>
      <c r="B9" s="42" t="s">
        <v>142</v>
      </c>
      <c r="C9" s="55"/>
    </row>
    <row r="10" spans="1:5" ht="14.25" x14ac:dyDescent="0.2">
      <c r="A10" s="42" t="s">
        <v>142</v>
      </c>
      <c r="B10" s="42" t="s">
        <v>142</v>
      </c>
      <c r="C10" s="55"/>
    </row>
    <row r="11" spans="1:5" ht="14.25" x14ac:dyDescent="0.2">
      <c r="A11" s="42" t="s">
        <v>142</v>
      </c>
      <c r="B11" s="42" t="s">
        <v>142</v>
      </c>
      <c r="C11" s="55"/>
    </row>
    <row r="12" spans="1:5" ht="14.25" x14ac:dyDescent="0.2">
      <c r="A12" s="42" t="s">
        <v>142</v>
      </c>
      <c r="B12" s="42" t="s">
        <v>142</v>
      </c>
      <c r="C12" s="55"/>
    </row>
    <row r="13" spans="1:5" ht="14.25" x14ac:dyDescent="0.2">
      <c r="A13" s="42" t="s">
        <v>142</v>
      </c>
      <c r="B13" s="42" t="s">
        <v>142</v>
      </c>
      <c r="C13" s="55"/>
    </row>
    <row r="14" spans="1:5" ht="14.25" x14ac:dyDescent="0.2">
      <c r="A14" s="42" t="s">
        <v>142</v>
      </c>
      <c r="B14" s="42" t="s">
        <v>142</v>
      </c>
      <c r="C14" s="55"/>
    </row>
    <row r="15" spans="1:5" ht="14.25" x14ac:dyDescent="0.2">
      <c r="A15" s="42" t="s">
        <v>142</v>
      </c>
      <c r="B15" s="42" t="s">
        <v>142</v>
      </c>
      <c r="C15" s="55"/>
    </row>
    <row r="16" spans="1:5" ht="14.25" x14ac:dyDescent="0.2">
      <c r="A16" s="42" t="s">
        <v>142</v>
      </c>
      <c r="B16" s="42" t="s">
        <v>142</v>
      </c>
      <c r="C16" s="55"/>
    </row>
    <row r="17" spans="1:3" ht="14.25" x14ac:dyDescent="0.2">
      <c r="A17" s="42" t="s">
        <v>142</v>
      </c>
      <c r="B17" s="42" t="s">
        <v>142</v>
      </c>
      <c r="C17" s="55"/>
    </row>
    <row r="18" spans="1:3" ht="14.25" x14ac:dyDescent="0.2">
      <c r="A18" s="42" t="s">
        <v>142</v>
      </c>
      <c r="B18" s="42" t="s">
        <v>142</v>
      </c>
      <c r="C18" s="55"/>
    </row>
    <row r="19" spans="1:3" ht="14.25" x14ac:dyDescent="0.2">
      <c r="A19" s="42" t="s">
        <v>142</v>
      </c>
      <c r="B19" s="42" t="s">
        <v>142</v>
      </c>
      <c r="C19" s="55"/>
    </row>
    <row r="20" spans="1:3" ht="14.25" x14ac:dyDescent="0.2">
      <c r="A20" s="42" t="s">
        <v>142</v>
      </c>
      <c r="B20" s="42" t="s">
        <v>142</v>
      </c>
      <c r="C20" s="55"/>
    </row>
    <row r="21" spans="1:3" ht="14.25" x14ac:dyDescent="0.2">
      <c r="A21" s="42" t="s">
        <v>142</v>
      </c>
      <c r="B21" s="42" t="s">
        <v>142</v>
      </c>
      <c r="C21" s="55"/>
    </row>
    <row r="22" spans="1:3" ht="14.25" x14ac:dyDescent="0.2">
      <c r="A22" s="42" t="s">
        <v>142</v>
      </c>
      <c r="B22" s="42" t="s">
        <v>142</v>
      </c>
      <c r="C22" s="55"/>
    </row>
    <row r="23" spans="1:3" ht="14.25" x14ac:dyDescent="0.2">
      <c r="A23" s="42" t="s">
        <v>142</v>
      </c>
      <c r="B23" s="42" t="s">
        <v>142</v>
      </c>
      <c r="C23" s="55"/>
    </row>
    <row r="24" spans="1:3" s="102" customFormat="1" ht="15" thickBot="1" x14ac:dyDescent="0.25">
      <c r="A24" s="100" t="s">
        <v>81</v>
      </c>
      <c r="B24" s="100" t="s">
        <v>81</v>
      </c>
      <c r="C24" s="106" t="s">
        <v>81</v>
      </c>
    </row>
    <row r="25" spans="1:3" s="102" customFormat="1" ht="38.25" customHeight="1" thickBot="1" x14ac:dyDescent="0.35">
      <c r="B25" s="104" t="s">
        <v>5</v>
      </c>
      <c r="C25" s="107">
        <f>SUM(C7:C23)</f>
        <v>0</v>
      </c>
    </row>
    <row r="26" spans="1:3" s="102" customFormat="1" x14ac:dyDescent="0.2">
      <c r="C26" s="31"/>
    </row>
  </sheetData>
  <sheetProtection password="E177" sheet="1" scenarios="1" formatCells="0" formatRows="0" selectLockedCells="1"/>
  <mergeCells count="4">
    <mergeCell ref="A1:C1"/>
    <mergeCell ref="A2:C2"/>
    <mergeCell ref="A5:C5"/>
    <mergeCell ref="B3:C3"/>
  </mergeCells>
  <phoneticPr fontId="12" type="noConversion"/>
  <pageMargins left="0.5" right="0.5" top="0.5" bottom="0.5" header="0.5" footer="0.5"/>
  <pageSetup orientation="landscape" r:id="rId1"/>
  <headerFooter alignWithMargins="0">
    <oddFooter>&amp;RRevised: 7/6/2009</oddFooter>
  </headerFooter>
  <ignoredErrors>
    <ignoredError sqref="B3"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1"/>
  </sheetPr>
  <dimension ref="A1:M18"/>
  <sheetViews>
    <sheetView workbookViewId="0">
      <selection activeCell="H1" sqref="H1"/>
    </sheetView>
  </sheetViews>
  <sheetFormatPr defaultRowHeight="12.75" x14ac:dyDescent="0.2"/>
  <cols>
    <col min="1" max="1" width="26.85546875" style="95" customWidth="1"/>
    <col min="2" max="2" width="23.85546875" style="95" customWidth="1"/>
    <col min="3" max="3" width="30" style="95" customWidth="1"/>
    <col min="4" max="4" width="14.42578125" style="95" customWidth="1"/>
    <col min="5" max="5" width="10.85546875" style="95" customWidth="1"/>
    <col min="6" max="6" width="11.42578125" style="95" customWidth="1"/>
    <col min="7" max="7" width="12.85546875" style="95" customWidth="1"/>
    <col min="8" max="16384" width="9.140625" style="95"/>
  </cols>
  <sheetData>
    <row r="1" spans="1:13" s="94" customFormat="1" ht="20.25" x14ac:dyDescent="0.4">
      <c r="A1" s="381" t="s">
        <v>21</v>
      </c>
      <c r="B1" s="260"/>
      <c r="C1" s="260"/>
      <c r="D1" s="260"/>
      <c r="E1" s="260"/>
      <c r="F1" s="260"/>
      <c r="G1" s="260"/>
    </row>
    <row r="2" spans="1:13" x14ac:dyDescent="0.2">
      <c r="A2" s="97"/>
    </row>
    <row r="3" spans="1:13" x14ac:dyDescent="0.2">
      <c r="A3" s="93" t="s">
        <v>46</v>
      </c>
      <c r="B3" s="391" t="str">
        <f>'Form I-Budget Summary'!E3</f>
        <v>Fort Bend County</v>
      </c>
      <c r="C3" s="408"/>
      <c r="D3" s="408"/>
      <c r="E3" s="408"/>
      <c r="F3" s="408"/>
      <c r="G3" s="405"/>
      <c r="H3" s="94"/>
      <c r="I3" s="94"/>
      <c r="J3" s="94"/>
      <c r="K3" s="94"/>
      <c r="L3" s="94"/>
      <c r="M3" s="94"/>
    </row>
    <row r="4" spans="1:13" x14ac:dyDescent="0.2">
      <c r="A4" s="97"/>
    </row>
    <row r="5" spans="1:13" ht="46.5" customHeight="1" x14ac:dyDescent="0.2">
      <c r="A5" s="406" t="s">
        <v>28</v>
      </c>
      <c r="B5" s="407"/>
      <c r="C5" s="407"/>
      <c r="D5" s="407"/>
      <c r="E5" s="407"/>
      <c r="F5" s="407"/>
      <c r="G5" s="407"/>
      <c r="H5" s="85"/>
      <c r="I5" s="85"/>
      <c r="J5" s="85"/>
      <c r="K5" s="85"/>
      <c r="L5" s="85"/>
      <c r="M5" s="85"/>
    </row>
    <row r="6" spans="1:13" s="177" customFormat="1" ht="68.25" customHeight="1" thickBot="1" x14ac:dyDescent="0.3">
      <c r="A6" s="87" t="s">
        <v>22</v>
      </c>
      <c r="B6" s="87" t="s">
        <v>9</v>
      </c>
      <c r="C6" s="87" t="s">
        <v>83</v>
      </c>
      <c r="D6" s="88" t="s">
        <v>33</v>
      </c>
      <c r="E6" s="87" t="s">
        <v>136</v>
      </c>
      <c r="F6" s="87" t="s">
        <v>34</v>
      </c>
      <c r="G6" s="87" t="s">
        <v>123</v>
      </c>
    </row>
    <row r="7" spans="1:13" s="102" customFormat="1" ht="15" thickTop="1" x14ac:dyDescent="0.2">
      <c r="A7" s="42"/>
      <c r="B7" s="42"/>
      <c r="C7" s="42"/>
      <c r="D7" s="33"/>
      <c r="E7" s="33"/>
      <c r="F7" s="43"/>
      <c r="G7" s="60">
        <f t="shared" ref="G7:G16" si="0">+E7*F7</f>
        <v>0</v>
      </c>
    </row>
    <row r="8" spans="1:13" s="102" customFormat="1" ht="14.25" x14ac:dyDescent="0.2">
      <c r="A8" s="42"/>
      <c r="B8" s="42"/>
      <c r="C8" s="42"/>
      <c r="D8" s="33"/>
      <c r="E8" s="33"/>
      <c r="F8" s="43"/>
      <c r="G8" s="60">
        <f t="shared" si="0"/>
        <v>0</v>
      </c>
    </row>
    <row r="9" spans="1:13" s="102" customFormat="1" ht="14.25" x14ac:dyDescent="0.2">
      <c r="A9" s="42"/>
      <c r="B9" s="42"/>
      <c r="C9" s="42"/>
      <c r="D9" s="33"/>
      <c r="E9" s="33"/>
      <c r="F9" s="43"/>
      <c r="G9" s="60">
        <f t="shared" si="0"/>
        <v>0</v>
      </c>
    </row>
    <row r="10" spans="1:13" s="102" customFormat="1" ht="14.25" x14ac:dyDescent="0.2">
      <c r="A10" s="42"/>
      <c r="B10" s="42"/>
      <c r="C10" s="42"/>
      <c r="D10" s="33"/>
      <c r="E10" s="33"/>
      <c r="F10" s="43"/>
      <c r="G10" s="60">
        <f t="shared" si="0"/>
        <v>0</v>
      </c>
    </row>
    <row r="11" spans="1:13" s="102" customFormat="1" ht="14.25" x14ac:dyDescent="0.2">
      <c r="A11" s="42"/>
      <c r="B11" s="42"/>
      <c r="C11" s="42"/>
      <c r="D11" s="33"/>
      <c r="E11" s="33"/>
      <c r="F11" s="43"/>
      <c r="G11" s="60">
        <f t="shared" si="0"/>
        <v>0</v>
      </c>
    </row>
    <row r="12" spans="1:13" s="102" customFormat="1" ht="14.25" x14ac:dyDescent="0.2">
      <c r="A12" s="42"/>
      <c r="B12" s="42"/>
      <c r="C12" s="42"/>
      <c r="D12" s="33"/>
      <c r="E12" s="33"/>
      <c r="F12" s="43"/>
      <c r="G12" s="60">
        <f t="shared" si="0"/>
        <v>0</v>
      </c>
    </row>
    <row r="13" spans="1:13" s="102" customFormat="1" ht="14.25" x14ac:dyDescent="0.2">
      <c r="A13" s="42"/>
      <c r="B13" s="42"/>
      <c r="C13" s="42"/>
      <c r="D13" s="33"/>
      <c r="E13" s="33"/>
      <c r="F13" s="43"/>
      <c r="G13" s="60">
        <f t="shared" si="0"/>
        <v>0</v>
      </c>
    </row>
    <row r="14" spans="1:13" s="102" customFormat="1" ht="14.25" x14ac:dyDescent="0.2">
      <c r="A14" s="42"/>
      <c r="B14" s="42"/>
      <c r="C14" s="42"/>
      <c r="D14" s="33"/>
      <c r="E14" s="33"/>
      <c r="F14" s="43"/>
      <c r="G14" s="60">
        <f t="shared" si="0"/>
        <v>0</v>
      </c>
    </row>
    <row r="15" spans="1:13" s="102" customFormat="1" ht="14.25" x14ac:dyDescent="0.2">
      <c r="A15" s="42"/>
      <c r="B15" s="42"/>
      <c r="C15" s="42"/>
      <c r="D15" s="33"/>
      <c r="E15" s="33"/>
      <c r="F15" s="43"/>
      <c r="G15" s="60">
        <f t="shared" si="0"/>
        <v>0</v>
      </c>
    </row>
    <row r="16" spans="1:13" s="102" customFormat="1" ht="14.25" x14ac:dyDescent="0.2">
      <c r="A16" s="42"/>
      <c r="B16" s="42"/>
      <c r="C16" s="42"/>
      <c r="D16" s="33"/>
      <c r="E16" s="33"/>
      <c r="F16" s="43"/>
      <c r="G16" s="60">
        <f t="shared" si="0"/>
        <v>0</v>
      </c>
    </row>
    <row r="17" spans="3:7" s="102" customFormat="1" ht="13.5" thickBot="1" x14ac:dyDescent="0.25">
      <c r="G17" s="178"/>
    </row>
    <row r="18" spans="3:7" s="179" customFormat="1" ht="13.5" thickBot="1" x14ac:dyDescent="0.25">
      <c r="C18" s="91"/>
      <c r="D18" s="92" t="s">
        <v>10</v>
      </c>
      <c r="E18" s="90"/>
      <c r="F18" s="90"/>
      <c r="G18" s="62">
        <f>SUM(G7:G16)</f>
        <v>0</v>
      </c>
    </row>
  </sheetData>
  <sheetProtection password="E177" sheet="1" objects="1" scenarios="1" formatCells="0" formatRows="0" selectLockedCells="1"/>
  <mergeCells count="3">
    <mergeCell ref="A1:G1"/>
    <mergeCell ref="B3:G3"/>
    <mergeCell ref="A5:G5"/>
  </mergeCells>
  <phoneticPr fontId="12" type="noConversion"/>
  <pageMargins left="0.5" right="0.5" top="0.5" bottom="0.5" header="0.5" footer="0.5"/>
  <pageSetup orientation="landscape" r:id="rId1"/>
  <headerFooter alignWithMargins="0">
    <oddFooter>&amp;RRevised: 7/6/2009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sheetPr>
  <dimension ref="A1:J32"/>
  <sheetViews>
    <sheetView tabSelected="1" workbookViewId="0">
      <selection activeCell="E3" sqref="E3:I3"/>
    </sheetView>
  </sheetViews>
  <sheetFormatPr defaultRowHeight="12.75" x14ac:dyDescent="0.2"/>
  <cols>
    <col min="1" max="1" width="5.140625" style="1" customWidth="1"/>
    <col min="2" max="2" width="16" customWidth="1"/>
    <col min="3" max="3" width="0.140625" customWidth="1"/>
    <col min="4" max="9" width="15.7109375" customWidth="1"/>
  </cols>
  <sheetData>
    <row r="1" spans="1:9" ht="20.25" x14ac:dyDescent="0.4">
      <c r="F1" s="8" t="s">
        <v>41</v>
      </c>
    </row>
    <row r="2" spans="1:9" x14ac:dyDescent="0.2">
      <c r="A2" s="15"/>
    </row>
    <row r="3" spans="1:9" x14ac:dyDescent="0.2">
      <c r="B3" s="9" t="s">
        <v>46</v>
      </c>
      <c r="E3" s="243" t="s">
        <v>203</v>
      </c>
      <c r="F3" s="244"/>
      <c r="G3" s="244"/>
      <c r="H3" s="244"/>
      <c r="I3" s="245"/>
    </row>
    <row r="4" spans="1:9" ht="13.5" thickBot="1" x14ac:dyDescent="0.25">
      <c r="A4" s="15"/>
    </row>
    <row r="5" spans="1:9" s="17" customFormat="1" ht="18.75" customHeight="1" x14ac:dyDescent="0.2">
      <c r="A5" s="218" t="s">
        <v>158</v>
      </c>
      <c r="B5" s="219"/>
      <c r="C5" s="218" t="s">
        <v>100</v>
      </c>
      <c r="D5" s="219"/>
      <c r="E5" s="16" t="s">
        <v>42</v>
      </c>
      <c r="F5" s="16" t="s">
        <v>43</v>
      </c>
      <c r="G5" s="16" t="s">
        <v>44</v>
      </c>
      <c r="H5" s="16" t="s">
        <v>47</v>
      </c>
      <c r="I5" s="16" t="s">
        <v>48</v>
      </c>
    </row>
    <row r="6" spans="1:9" s="17" customFormat="1" ht="16.5" customHeight="1" x14ac:dyDescent="0.2">
      <c r="A6" s="220"/>
      <c r="B6" s="221"/>
      <c r="C6" s="220" t="s">
        <v>3</v>
      </c>
      <c r="D6" s="221"/>
      <c r="E6" s="18" t="s">
        <v>50</v>
      </c>
      <c r="F6" s="18" t="s">
        <v>49</v>
      </c>
      <c r="G6" s="18" t="s">
        <v>51</v>
      </c>
      <c r="H6" s="18" t="s">
        <v>52</v>
      </c>
      <c r="I6" s="18" t="s">
        <v>49</v>
      </c>
    </row>
    <row r="7" spans="1:9" s="17" customFormat="1" ht="17.25" customHeight="1" thickBot="1" x14ac:dyDescent="0.25">
      <c r="A7" s="222"/>
      <c r="B7" s="223"/>
      <c r="C7" s="224" t="s">
        <v>53</v>
      </c>
      <c r="D7" s="225"/>
      <c r="E7" s="19" t="s">
        <v>54</v>
      </c>
      <c r="F7" s="19" t="s">
        <v>55</v>
      </c>
      <c r="G7" s="19" t="s">
        <v>56</v>
      </c>
      <c r="H7" s="19" t="s">
        <v>57</v>
      </c>
      <c r="I7" s="20" t="s">
        <v>58</v>
      </c>
    </row>
    <row r="8" spans="1:9" s="11" customFormat="1" ht="13.5" thickBot="1" x14ac:dyDescent="0.25">
      <c r="A8" s="21" t="s">
        <v>59</v>
      </c>
      <c r="B8" s="22" t="s">
        <v>60</v>
      </c>
      <c r="C8" s="23"/>
      <c r="D8" s="49">
        <f>SUM(E8:I8)</f>
        <v>180351</v>
      </c>
      <c r="E8" s="79">
        <f>'Form I - 1 Personnel'!H22</f>
        <v>180351</v>
      </c>
      <c r="F8" s="80">
        <v>0</v>
      </c>
      <c r="G8" s="80">
        <v>0</v>
      </c>
      <c r="H8" s="80">
        <v>0</v>
      </c>
      <c r="I8" s="80">
        <v>0</v>
      </c>
    </row>
    <row r="9" spans="1:9" s="11" customFormat="1" ht="13.5" customHeight="1" thickBot="1" x14ac:dyDescent="0.25">
      <c r="A9" s="21" t="s">
        <v>61</v>
      </c>
      <c r="B9" s="22" t="s">
        <v>62</v>
      </c>
      <c r="C9" s="23"/>
      <c r="D9" s="49">
        <f t="shared" ref="D9:D14" si="0">SUM(E9:I9)</f>
        <v>90792.353190702604</v>
      </c>
      <c r="E9" s="79">
        <f>'Form I - 1 Personnel'!H30</f>
        <v>90792.353190702604</v>
      </c>
      <c r="F9" s="80">
        <v>0</v>
      </c>
      <c r="G9" s="80">
        <v>0</v>
      </c>
      <c r="H9" s="80">
        <v>0</v>
      </c>
      <c r="I9" s="80">
        <v>0</v>
      </c>
    </row>
    <row r="10" spans="1:9" s="11" customFormat="1" ht="13.5" customHeight="1" thickBot="1" x14ac:dyDescent="0.25">
      <c r="A10" s="21" t="s">
        <v>63</v>
      </c>
      <c r="B10" s="22" t="s">
        <v>64</v>
      </c>
      <c r="C10" s="23"/>
      <c r="D10" s="49">
        <f t="shared" si="0"/>
        <v>8222</v>
      </c>
      <c r="E10" s="79">
        <f>'Form I - 2 Travel'!I57</f>
        <v>8222</v>
      </c>
      <c r="F10" s="80">
        <v>0</v>
      </c>
      <c r="G10" s="80">
        <v>0</v>
      </c>
      <c r="H10" s="80">
        <v>0</v>
      </c>
      <c r="I10" s="80">
        <v>0</v>
      </c>
    </row>
    <row r="11" spans="1:9" s="11" customFormat="1" ht="13.5" customHeight="1" thickBot="1" x14ac:dyDescent="0.25">
      <c r="A11" s="21" t="s">
        <v>65</v>
      </c>
      <c r="B11" s="22" t="s">
        <v>66</v>
      </c>
      <c r="C11" s="23"/>
      <c r="D11" s="49">
        <f t="shared" si="0"/>
        <v>0</v>
      </c>
      <c r="E11" s="79">
        <f>'Form I - 3 Equipment'!F26</f>
        <v>0</v>
      </c>
      <c r="F11" s="80">
        <v>0</v>
      </c>
      <c r="G11" s="80">
        <v>0</v>
      </c>
      <c r="H11" s="80">
        <v>0</v>
      </c>
      <c r="I11" s="80">
        <v>0</v>
      </c>
    </row>
    <row r="12" spans="1:9" s="11" customFormat="1" ht="13.5" customHeight="1" thickBot="1" x14ac:dyDescent="0.25">
      <c r="A12" s="21" t="s">
        <v>67</v>
      </c>
      <c r="B12" s="22" t="s">
        <v>68</v>
      </c>
      <c r="C12" s="23"/>
      <c r="D12" s="49">
        <f t="shared" si="0"/>
        <v>9587</v>
      </c>
      <c r="E12" s="79">
        <f>'Form I - 4 Supplies'!C25</f>
        <v>9587</v>
      </c>
      <c r="F12" s="80">
        <v>0</v>
      </c>
      <c r="G12" s="80"/>
      <c r="H12" s="80">
        <v>0</v>
      </c>
      <c r="I12" s="80">
        <v>0</v>
      </c>
    </row>
    <row r="13" spans="1:9" s="11" customFormat="1" ht="13.5" customHeight="1" thickBot="1" x14ac:dyDescent="0.25">
      <c r="A13" s="21" t="s">
        <v>69</v>
      </c>
      <c r="B13" s="22" t="s">
        <v>70</v>
      </c>
      <c r="C13" s="23"/>
      <c r="D13" s="49">
        <f t="shared" si="0"/>
        <v>0</v>
      </c>
      <c r="E13" s="79">
        <f>'Form I - 5 Contractual'!G18</f>
        <v>0</v>
      </c>
      <c r="F13" s="80">
        <v>0</v>
      </c>
      <c r="G13" s="80">
        <v>0</v>
      </c>
      <c r="H13" s="80">
        <v>0</v>
      </c>
      <c r="I13" s="80">
        <v>0</v>
      </c>
    </row>
    <row r="14" spans="1:9" s="11" customFormat="1" ht="13.5" customHeight="1" thickBot="1" x14ac:dyDescent="0.25">
      <c r="A14" s="21" t="s">
        <v>71</v>
      </c>
      <c r="B14" s="22" t="s">
        <v>73</v>
      </c>
      <c r="C14" s="23" t="s">
        <v>117</v>
      </c>
      <c r="D14" s="49">
        <f t="shared" si="0"/>
        <v>9935</v>
      </c>
      <c r="E14" s="79">
        <f>'Form I - 6 Other'!C25</f>
        <v>9935</v>
      </c>
      <c r="F14" s="80">
        <v>0</v>
      </c>
      <c r="G14" s="80">
        <v>0</v>
      </c>
      <c r="H14" s="80">
        <v>0</v>
      </c>
      <c r="I14" s="80">
        <v>0</v>
      </c>
    </row>
    <row r="15" spans="1:9" s="11" customFormat="1" ht="13.5" thickBot="1" x14ac:dyDescent="0.25">
      <c r="A15" s="21" t="s">
        <v>72</v>
      </c>
      <c r="B15" s="22" t="s">
        <v>75</v>
      </c>
      <c r="C15" s="23" t="s">
        <v>117</v>
      </c>
      <c r="D15" s="50">
        <f>SUM(E15:I15)</f>
        <v>298887</v>
      </c>
      <c r="E15" s="50">
        <f>ROUND((SUM(E8:E14)),0)</f>
        <v>298887</v>
      </c>
      <c r="F15" s="50">
        <f>ROUND((SUM(F8:F14)),0)</f>
        <v>0</v>
      </c>
      <c r="G15" s="50">
        <f>ROUND((SUM(G8:G14)),0)</f>
        <v>0</v>
      </c>
      <c r="H15" s="50">
        <f>ROUND((SUM(H8:H14)),0)</f>
        <v>0</v>
      </c>
      <c r="I15" s="50">
        <f>ROUND((SUM(I8:I14)),0)</f>
        <v>0</v>
      </c>
    </row>
    <row r="16" spans="1:9" s="11" customFormat="1" ht="13.5" thickBot="1" x14ac:dyDescent="0.25">
      <c r="A16" s="21" t="s">
        <v>74</v>
      </c>
      <c r="B16" s="22" t="s">
        <v>77</v>
      </c>
      <c r="C16" s="23" t="s">
        <v>117</v>
      </c>
      <c r="D16" s="50">
        <f>SUM(E16:I16)</f>
        <v>0</v>
      </c>
      <c r="E16" s="80">
        <f>'Form I-7 Indirect Costs '!G5</f>
        <v>0</v>
      </c>
      <c r="F16" s="80">
        <v>0</v>
      </c>
      <c r="G16" s="80"/>
      <c r="H16" s="80">
        <v>0</v>
      </c>
      <c r="I16" s="80">
        <v>0</v>
      </c>
    </row>
    <row r="17" spans="1:10" s="11" customFormat="1" ht="13.5" thickBot="1" x14ac:dyDescent="0.25">
      <c r="A17" s="21" t="s">
        <v>76</v>
      </c>
      <c r="B17" s="22" t="s">
        <v>80</v>
      </c>
      <c r="C17" s="23" t="s">
        <v>117</v>
      </c>
      <c r="D17" s="50">
        <f>SUM(E17:I17)</f>
        <v>298887</v>
      </c>
      <c r="E17" s="50">
        <f>ROUND((SUM(E15:E16)),0)</f>
        <v>298887</v>
      </c>
      <c r="F17" s="50">
        <f>ROUND((SUM(F15:F16)),0)</f>
        <v>0</v>
      </c>
      <c r="G17" s="50">
        <f>ROUND((SUM(G15:G16)),0)</f>
        <v>0</v>
      </c>
      <c r="H17" s="50">
        <f>ROUND((SUM(H15:H16)),0)</f>
        <v>0</v>
      </c>
      <c r="I17" s="50">
        <f>ROUND((SUM(I15:I16)),0)</f>
        <v>0</v>
      </c>
    </row>
    <row r="18" spans="1:10" s="11" customFormat="1" ht="26.25" thickBot="1" x14ac:dyDescent="0.25">
      <c r="A18" s="21" t="s">
        <v>78</v>
      </c>
      <c r="B18" s="24" t="s">
        <v>79</v>
      </c>
      <c r="C18" s="23" t="s">
        <v>117</v>
      </c>
      <c r="D18" s="81">
        <v>0</v>
      </c>
      <c r="E18" s="204">
        <f>IF(E17=0,"",ROUND(($D$18*(E17/$D$17)),0))</f>
        <v>0</v>
      </c>
      <c r="F18" s="204" t="str">
        <f>IF(F17=0,"",ROUND(($D$18*(F17/$D$17)),0))</f>
        <v/>
      </c>
      <c r="G18" s="204" t="str">
        <f>IF(G17=0,"",ROUND(($D$18*(G17/$D$17)),0))</f>
        <v/>
      </c>
      <c r="H18" s="204" t="str">
        <f>IF(H17=0,"",ROUND(($D$18*(H17/$D$17)),0))</f>
        <v/>
      </c>
      <c r="I18" s="204" t="str">
        <f>IF(I17=0,"",ROUND(($D$18*(I17/$D$17)),0))</f>
        <v/>
      </c>
      <c r="J18" s="11" t="s">
        <v>142</v>
      </c>
    </row>
    <row r="19" spans="1:10" x14ac:dyDescent="0.2">
      <c r="A19" s="233"/>
      <c r="B19" s="234"/>
      <c r="C19" s="234"/>
      <c r="D19" s="234"/>
      <c r="E19" s="234"/>
      <c r="F19" s="234"/>
      <c r="G19" s="234"/>
      <c r="H19" s="234"/>
      <c r="I19" s="234"/>
    </row>
    <row r="20" spans="1:10" ht="39.75" customHeight="1" x14ac:dyDescent="0.2">
      <c r="A20" s="226" t="s">
        <v>159</v>
      </c>
      <c r="B20" s="227"/>
      <c r="C20" s="227"/>
      <c r="D20" s="227"/>
      <c r="E20" s="227"/>
      <c r="F20" s="227"/>
      <c r="G20" s="227"/>
      <c r="H20" s="227"/>
      <c r="I20" s="228"/>
    </row>
    <row r="21" spans="1:10" ht="15" customHeight="1" x14ac:dyDescent="0.2">
      <c r="A21" s="229"/>
      <c r="B21" s="246"/>
      <c r="C21" s="82"/>
      <c r="D21" s="249" t="s">
        <v>160</v>
      </c>
      <c r="E21" s="251" t="s">
        <v>154</v>
      </c>
      <c r="F21" s="249" t="s">
        <v>153</v>
      </c>
      <c r="G21" s="249" t="s">
        <v>161</v>
      </c>
      <c r="H21" s="251" t="s">
        <v>154</v>
      </c>
      <c r="I21" s="254" t="s">
        <v>153</v>
      </c>
    </row>
    <row r="22" spans="1:10" ht="15" customHeight="1" x14ac:dyDescent="0.2">
      <c r="A22" s="247"/>
      <c r="B22" s="248"/>
      <c r="C22" s="82"/>
      <c r="D22" s="250"/>
      <c r="E22" s="252"/>
      <c r="F22" s="253"/>
      <c r="G22" s="250"/>
      <c r="H22" s="252"/>
      <c r="I22" s="255"/>
    </row>
    <row r="23" spans="1:10" ht="15" customHeight="1" x14ac:dyDescent="0.2">
      <c r="A23" s="229" t="s">
        <v>156</v>
      </c>
      <c r="B23" s="230"/>
      <c r="C23" s="82"/>
      <c r="D23" s="191" t="s">
        <v>60</v>
      </c>
      <c r="E23" s="189">
        <f>ROUND((SUM(E8:I8)),0)</f>
        <v>180351</v>
      </c>
      <c r="F23" s="190">
        <f>+D8</f>
        <v>180351</v>
      </c>
      <c r="G23" s="192" t="s">
        <v>62</v>
      </c>
      <c r="H23" s="189">
        <f>ROUND((SUM(E9:I9)),0)</f>
        <v>90792</v>
      </c>
      <c r="I23" s="190">
        <f>+D9</f>
        <v>90792.353190702604</v>
      </c>
    </row>
    <row r="24" spans="1:10" ht="15" customHeight="1" x14ac:dyDescent="0.2">
      <c r="A24" s="231"/>
      <c r="B24" s="232"/>
      <c r="C24" s="82"/>
      <c r="D24" s="191" t="s">
        <v>64</v>
      </c>
      <c r="E24" s="187">
        <f>ROUND((SUM(E10:I10)),0)</f>
        <v>8222</v>
      </c>
      <c r="F24" s="186">
        <f>+D10</f>
        <v>8222</v>
      </c>
      <c r="G24" s="192" t="s">
        <v>66</v>
      </c>
      <c r="H24" s="187">
        <f>ROUND((SUM(E11:I11)),0)</f>
        <v>0</v>
      </c>
      <c r="I24" s="186">
        <f>+D11</f>
        <v>0</v>
      </c>
    </row>
    <row r="25" spans="1:10" ht="15" customHeight="1" x14ac:dyDescent="0.2">
      <c r="A25" s="231"/>
      <c r="B25" s="232"/>
      <c r="C25" s="82"/>
      <c r="D25" s="191" t="s">
        <v>68</v>
      </c>
      <c r="E25" s="193">
        <f>ROUND((SUM(E12:I12)),0)</f>
        <v>9587</v>
      </c>
      <c r="F25" s="190">
        <f>+D12</f>
        <v>9587</v>
      </c>
      <c r="G25" s="192" t="s">
        <v>70</v>
      </c>
      <c r="H25" s="193">
        <f>ROUND((SUM(E13:I13)),0)</f>
        <v>0</v>
      </c>
      <c r="I25" s="190">
        <f>+D13</f>
        <v>0</v>
      </c>
    </row>
    <row r="26" spans="1:10" ht="15" customHeight="1" x14ac:dyDescent="0.2">
      <c r="A26" s="241"/>
      <c r="B26" s="242"/>
      <c r="C26" s="82"/>
      <c r="D26" s="191" t="s">
        <v>73</v>
      </c>
      <c r="E26" s="187">
        <f>ROUND((SUM(E14:I14)),0)</f>
        <v>9935</v>
      </c>
      <c r="F26" s="186">
        <f>+D14</f>
        <v>9935</v>
      </c>
      <c r="G26" s="192" t="s">
        <v>77</v>
      </c>
      <c r="H26" s="187">
        <f>ROUND((SUM(E16:I16)),0)</f>
        <v>0</v>
      </c>
      <c r="I26" s="190">
        <f>+D16</f>
        <v>0</v>
      </c>
    </row>
    <row r="27" spans="1:10" ht="15" customHeight="1" x14ac:dyDescent="0.2">
      <c r="A27" s="239"/>
      <c r="B27" s="239"/>
      <c r="C27" s="240"/>
      <c r="D27" s="240"/>
      <c r="E27" s="240"/>
      <c r="F27" s="240"/>
      <c r="G27" s="240"/>
      <c r="H27" s="240"/>
      <c r="I27" s="240"/>
    </row>
    <row r="28" spans="1:10" ht="15" customHeight="1" x14ac:dyDescent="0.2">
      <c r="A28" s="226" t="s">
        <v>155</v>
      </c>
      <c r="B28" s="228"/>
      <c r="C28" s="82"/>
      <c r="D28" s="226" t="s">
        <v>157</v>
      </c>
      <c r="E28" s="236"/>
      <c r="F28" s="188">
        <f>ROUND((SUM(E17:I17)),0)</f>
        <v>298887</v>
      </c>
      <c r="G28" s="237" t="s">
        <v>162</v>
      </c>
      <c r="H28" s="238"/>
      <c r="I28" s="188">
        <f>+D17</f>
        <v>298887</v>
      </c>
    </row>
    <row r="29" spans="1:10" x14ac:dyDescent="0.2">
      <c r="A29" s="235" t="s">
        <v>142</v>
      </c>
      <c r="B29" s="215"/>
      <c r="C29" s="215"/>
      <c r="D29" s="215"/>
      <c r="E29" s="215"/>
      <c r="F29" s="215"/>
      <c r="G29" s="215"/>
      <c r="H29" s="215"/>
      <c r="I29" s="215"/>
    </row>
    <row r="30" spans="1:10" s="2" customFormat="1" ht="54.75" customHeight="1" x14ac:dyDescent="0.2">
      <c r="A30" s="216" t="s">
        <v>2</v>
      </c>
      <c r="B30" s="217"/>
      <c r="C30" s="217"/>
      <c r="D30" s="217"/>
      <c r="E30" s="217"/>
      <c r="F30" s="217"/>
      <c r="G30" s="217"/>
      <c r="H30" s="217"/>
      <c r="I30" s="217"/>
    </row>
    <row r="31" spans="1:10" x14ac:dyDescent="0.2">
      <c r="A31" s="10" t="s">
        <v>142</v>
      </c>
    </row>
    <row r="32" spans="1:10" x14ac:dyDescent="0.2">
      <c r="A32" s="10" t="s">
        <v>142</v>
      </c>
      <c r="I32" s="29"/>
    </row>
  </sheetData>
  <sheetProtection password="E177" sheet="1" scenarios="1" formatCells="0" formatRows="0" selectLockedCells="1"/>
  <mergeCells count="24">
    <mergeCell ref="E3:I3"/>
    <mergeCell ref="A21:B22"/>
    <mergeCell ref="D21:D22"/>
    <mergeCell ref="E21:E22"/>
    <mergeCell ref="F21:F22"/>
    <mergeCell ref="G21:G22"/>
    <mergeCell ref="H21:H22"/>
    <mergeCell ref="I21:I22"/>
    <mergeCell ref="A30:I30"/>
    <mergeCell ref="A5:B7"/>
    <mergeCell ref="C5:D5"/>
    <mergeCell ref="C6:D6"/>
    <mergeCell ref="C7:D7"/>
    <mergeCell ref="A20:I20"/>
    <mergeCell ref="A23:B23"/>
    <mergeCell ref="A24:B24"/>
    <mergeCell ref="A25:B25"/>
    <mergeCell ref="A19:I19"/>
    <mergeCell ref="A29:I29"/>
    <mergeCell ref="D28:E28"/>
    <mergeCell ref="G28:H28"/>
    <mergeCell ref="A27:I27"/>
    <mergeCell ref="A26:B26"/>
    <mergeCell ref="A28:B28"/>
  </mergeCells>
  <phoneticPr fontId="12" type="noConversion"/>
  <pageMargins left="0.5" right="0.5" top="0.5" bottom="0.5" header="0.5" footer="0.5"/>
  <pageSetup orientation="landscape" r:id="rId1"/>
  <headerFooter alignWithMargins="0">
    <oddFooter>&amp;RRevised: April 2011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1"/>
  </sheetPr>
  <dimension ref="A1:M18"/>
  <sheetViews>
    <sheetView topLeftCell="A3" workbookViewId="0">
      <selection activeCell="H3" sqref="H3"/>
    </sheetView>
  </sheetViews>
  <sheetFormatPr defaultRowHeight="12.75" x14ac:dyDescent="0.2"/>
  <cols>
    <col min="1" max="1" width="26.85546875" style="95" customWidth="1"/>
    <col min="2" max="2" width="23.85546875" style="95" customWidth="1"/>
    <col min="3" max="3" width="30" style="95" customWidth="1"/>
    <col min="4" max="4" width="14.42578125" style="95" customWidth="1"/>
    <col min="5" max="5" width="10.85546875" style="95" customWidth="1"/>
    <col min="6" max="6" width="11.42578125" style="95" customWidth="1"/>
    <col min="7" max="7" width="12.85546875" style="95" customWidth="1"/>
    <col min="8" max="16384" width="9.140625" style="95"/>
  </cols>
  <sheetData>
    <row r="1" spans="1:13" s="94" customFormat="1" ht="20.25" x14ac:dyDescent="0.4">
      <c r="A1" s="381" t="s">
        <v>21</v>
      </c>
      <c r="B1" s="260"/>
      <c r="C1" s="260"/>
      <c r="D1" s="260"/>
      <c r="E1" s="260"/>
      <c r="F1" s="260"/>
      <c r="G1" s="260"/>
    </row>
    <row r="2" spans="1:13" x14ac:dyDescent="0.2">
      <c r="A2" s="97"/>
    </row>
    <row r="3" spans="1:13" x14ac:dyDescent="0.2">
      <c r="A3" s="93" t="s">
        <v>46</v>
      </c>
      <c r="B3" s="391" t="str">
        <f>'Form I-Budget Summary'!E3</f>
        <v>Fort Bend County</v>
      </c>
      <c r="C3" s="408"/>
      <c r="D3" s="408"/>
      <c r="E3" s="408"/>
      <c r="F3" s="408"/>
      <c r="G3" s="405"/>
      <c r="H3" s="94"/>
      <c r="I3" s="94"/>
      <c r="J3" s="94"/>
      <c r="K3" s="94"/>
      <c r="L3" s="94"/>
      <c r="M3" s="94"/>
    </row>
    <row r="4" spans="1:13" x14ac:dyDescent="0.2">
      <c r="A4" s="97"/>
    </row>
    <row r="5" spans="1:13" ht="46.5" customHeight="1" x14ac:dyDescent="0.2">
      <c r="A5" s="406" t="s">
        <v>28</v>
      </c>
      <c r="B5" s="407"/>
      <c r="C5" s="407"/>
      <c r="D5" s="407"/>
      <c r="E5" s="407"/>
      <c r="F5" s="407"/>
      <c r="G5" s="407"/>
      <c r="H5" s="85"/>
      <c r="I5" s="85"/>
      <c r="J5" s="85"/>
      <c r="K5" s="85"/>
      <c r="L5" s="85"/>
      <c r="M5" s="85"/>
    </row>
    <row r="6" spans="1:13" s="177" customFormat="1" ht="68.25" customHeight="1" thickBot="1" x14ac:dyDescent="0.3">
      <c r="A6" s="87" t="s">
        <v>22</v>
      </c>
      <c r="B6" s="87" t="s">
        <v>9</v>
      </c>
      <c r="C6" s="87" t="s">
        <v>83</v>
      </c>
      <c r="D6" s="88" t="s">
        <v>33</v>
      </c>
      <c r="E6" s="87" t="s">
        <v>136</v>
      </c>
      <c r="F6" s="87" t="s">
        <v>34</v>
      </c>
      <c r="G6" s="87" t="s">
        <v>123</v>
      </c>
    </row>
    <row r="7" spans="1:13" s="102" customFormat="1" ht="15" thickTop="1" x14ac:dyDescent="0.2">
      <c r="A7" s="42"/>
      <c r="B7" s="42"/>
      <c r="C7" s="42"/>
      <c r="D7" s="33"/>
      <c r="E7" s="33"/>
      <c r="F7" s="43"/>
      <c r="G7" s="60">
        <f t="shared" ref="G7:G16" si="0">+E7*F7</f>
        <v>0</v>
      </c>
    </row>
    <row r="8" spans="1:13" s="102" customFormat="1" ht="14.25" x14ac:dyDescent="0.2">
      <c r="A8" s="42"/>
      <c r="B8" s="42"/>
      <c r="C8" s="42"/>
      <c r="D8" s="33"/>
      <c r="E8" s="33"/>
      <c r="F8" s="43"/>
      <c r="G8" s="60">
        <f t="shared" si="0"/>
        <v>0</v>
      </c>
    </row>
    <row r="9" spans="1:13" s="102" customFormat="1" ht="14.25" x14ac:dyDescent="0.2">
      <c r="A9" s="42"/>
      <c r="B9" s="42"/>
      <c r="C9" s="42"/>
      <c r="D9" s="33"/>
      <c r="E9" s="33"/>
      <c r="F9" s="43"/>
      <c r="G9" s="60">
        <f t="shared" si="0"/>
        <v>0</v>
      </c>
    </row>
    <row r="10" spans="1:13" s="102" customFormat="1" ht="14.25" x14ac:dyDescent="0.2">
      <c r="A10" s="42"/>
      <c r="B10" s="42"/>
      <c r="C10" s="42"/>
      <c r="D10" s="33"/>
      <c r="E10" s="33"/>
      <c r="F10" s="43"/>
      <c r="G10" s="60">
        <f t="shared" si="0"/>
        <v>0</v>
      </c>
    </row>
    <row r="11" spans="1:13" s="102" customFormat="1" ht="14.25" x14ac:dyDescent="0.2">
      <c r="A11" s="42"/>
      <c r="B11" s="42"/>
      <c r="C11" s="42"/>
      <c r="D11" s="33"/>
      <c r="E11" s="33"/>
      <c r="F11" s="43"/>
      <c r="G11" s="60">
        <f t="shared" si="0"/>
        <v>0</v>
      </c>
    </row>
    <row r="12" spans="1:13" s="102" customFormat="1" ht="14.25" x14ac:dyDescent="0.2">
      <c r="A12" s="42"/>
      <c r="B12" s="42"/>
      <c r="C12" s="42"/>
      <c r="D12" s="33"/>
      <c r="E12" s="33"/>
      <c r="F12" s="43"/>
      <c r="G12" s="60">
        <f t="shared" si="0"/>
        <v>0</v>
      </c>
    </row>
    <row r="13" spans="1:13" s="102" customFormat="1" ht="14.25" x14ac:dyDescent="0.2">
      <c r="A13" s="42"/>
      <c r="B13" s="42"/>
      <c r="C13" s="42"/>
      <c r="D13" s="33"/>
      <c r="E13" s="33"/>
      <c r="F13" s="43"/>
      <c r="G13" s="60">
        <f t="shared" si="0"/>
        <v>0</v>
      </c>
    </row>
    <row r="14" spans="1:13" s="102" customFormat="1" ht="14.25" x14ac:dyDescent="0.2">
      <c r="A14" s="42"/>
      <c r="B14" s="42"/>
      <c r="C14" s="42"/>
      <c r="D14" s="33"/>
      <c r="E14" s="33"/>
      <c r="F14" s="43"/>
      <c r="G14" s="60">
        <f t="shared" si="0"/>
        <v>0</v>
      </c>
    </row>
    <row r="15" spans="1:13" s="102" customFormat="1" ht="14.25" x14ac:dyDescent="0.2">
      <c r="A15" s="42"/>
      <c r="B15" s="42"/>
      <c r="C15" s="42"/>
      <c r="D15" s="33"/>
      <c r="E15" s="33"/>
      <c r="F15" s="43"/>
      <c r="G15" s="60">
        <f t="shared" si="0"/>
        <v>0</v>
      </c>
    </row>
    <row r="16" spans="1:13" s="102" customFormat="1" ht="14.25" x14ac:dyDescent="0.2">
      <c r="A16" s="42"/>
      <c r="B16" s="42"/>
      <c r="C16" s="42"/>
      <c r="D16" s="33"/>
      <c r="E16" s="33"/>
      <c r="F16" s="43"/>
      <c r="G16" s="60">
        <f t="shared" si="0"/>
        <v>0</v>
      </c>
    </row>
    <row r="17" spans="3:7" s="102" customFormat="1" ht="13.5" thickBot="1" x14ac:dyDescent="0.25">
      <c r="G17" s="178"/>
    </row>
    <row r="18" spans="3:7" s="179" customFormat="1" ht="13.5" thickBot="1" x14ac:dyDescent="0.25">
      <c r="C18" s="91"/>
      <c r="D18" s="92" t="s">
        <v>10</v>
      </c>
      <c r="E18" s="90"/>
      <c r="F18" s="90"/>
      <c r="G18" s="62">
        <f>SUM(G7:G16)</f>
        <v>0</v>
      </c>
    </row>
  </sheetData>
  <sheetProtection password="E177" sheet="1" scenarios="1" formatCells="0" formatRows="0" selectLockedCells="1"/>
  <mergeCells count="3">
    <mergeCell ref="A1:G1"/>
    <mergeCell ref="A5:G5"/>
    <mergeCell ref="B3:G3"/>
  </mergeCells>
  <phoneticPr fontId="12" type="noConversion"/>
  <pageMargins left="0.5" right="0.5" top="0.5" bottom="0.5" header="0.5" footer="0.5"/>
  <pageSetup orientation="landscape" r:id="rId1"/>
  <headerFooter alignWithMargins="0">
    <oddFooter>&amp;RRevised: 7/6/2009</oddFooter>
  </headerFooter>
  <ignoredErrors>
    <ignoredError sqref="B3" unlocked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C26"/>
  <sheetViews>
    <sheetView workbookViewId="0">
      <selection activeCell="A6" sqref="A6"/>
    </sheetView>
  </sheetViews>
  <sheetFormatPr defaultRowHeight="12.75" x14ac:dyDescent="0.2"/>
  <cols>
    <col min="1" max="1" width="49.5703125" style="95" customWidth="1"/>
    <col min="2" max="2" width="57.85546875" style="95" customWidth="1"/>
    <col min="3" max="3" width="17.28515625" style="94" customWidth="1"/>
    <col min="4" max="16384" width="9.140625" style="95"/>
  </cols>
  <sheetData>
    <row r="1" spans="1:3" ht="20.25" x14ac:dyDescent="0.4">
      <c r="A1" s="381" t="s">
        <v>23</v>
      </c>
      <c r="B1" s="260"/>
      <c r="C1" s="260"/>
    </row>
    <row r="2" spans="1:3" ht="20.25" x14ac:dyDescent="0.4">
      <c r="A2" s="401"/>
      <c r="B2" s="402"/>
      <c r="C2" s="402"/>
    </row>
    <row r="3" spans="1:3" x14ac:dyDescent="0.2">
      <c r="A3" s="183" t="s">
        <v>45</v>
      </c>
      <c r="B3" s="391" t="str">
        <f>'Form I-Budget Summary'!E3</f>
        <v>Fort Bend County</v>
      </c>
      <c r="C3" s="410"/>
    </row>
    <row r="4" spans="1:3" x14ac:dyDescent="0.2">
      <c r="A4" s="97"/>
    </row>
    <row r="5" spans="1:3" s="98" customFormat="1" ht="39.950000000000003" customHeight="1" thickBot="1" x14ac:dyDescent="0.35">
      <c r="A5" s="103" t="s">
        <v>32</v>
      </c>
      <c r="B5" s="103" t="s">
        <v>126</v>
      </c>
      <c r="C5" s="103" t="s">
        <v>6</v>
      </c>
    </row>
    <row r="6" spans="1:3" ht="15" thickTop="1" x14ac:dyDescent="0.2">
      <c r="A6" s="44"/>
      <c r="B6" s="44"/>
      <c r="C6" s="56"/>
    </row>
    <row r="7" spans="1:3" ht="14.25" x14ac:dyDescent="0.2">
      <c r="A7" s="44"/>
      <c r="B7" s="44"/>
      <c r="C7" s="56"/>
    </row>
    <row r="8" spans="1:3" ht="14.25" x14ac:dyDescent="0.2">
      <c r="A8" s="44"/>
      <c r="B8" s="44"/>
      <c r="C8" s="56"/>
    </row>
    <row r="9" spans="1:3" ht="14.25" x14ac:dyDescent="0.2">
      <c r="A9" s="44"/>
      <c r="B9" s="44"/>
      <c r="C9" s="56"/>
    </row>
    <row r="10" spans="1:3" ht="14.25" x14ac:dyDescent="0.2">
      <c r="A10" s="44"/>
      <c r="B10" s="44"/>
      <c r="C10" s="56"/>
    </row>
    <row r="11" spans="1:3" ht="14.25" x14ac:dyDescent="0.2">
      <c r="A11" s="44"/>
      <c r="B11" s="44"/>
      <c r="C11" s="56"/>
    </row>
    <row r="12" spans="1:3" ht="14.25" x14ac:dyDescent="0.2">
      <c r="A12" s="44"/>
      <c r="B12" s="44"/>
      <c r="C12" s="56"/>
    </row>
    <row r="13" spans="1:3" ht="14.25" x14ac:dyDescent="0.2">
      <c r="A13" s="44"/>
      <c r="B13" s="44"/>
      <c r="C13" s="56"/>
    </row>
    <row r="14" spans="1:3" ht="14.25" x14ac:dyDescent="0.2">
      <c r="A14" s="44"/>
      <c r="B14" s="44"/>
      <c r="C14" s="56"/>
    </row>
    <row r="15" spans="1:3" ht="14.25" x14ac:dyDescent="0.2">
      <c r="A15" s="44"/>
      <c r="B15" s="44"/>
      <c r="C15" s="56"/>
    </row>
    <row r="16" spans="1:3" ht="14.25" x14ac:dyDescent="0.2">
      <c r="A16" s="44"/>
      <c r="B16" s="44"/>
      <c r="C16" s="56"/>
    </row>
    <row r="17" spans="1:3" ht="14.25" x14ac:dyDescent="0.2">
      <c r="A17" s="44"/>
      <c r="B17" s="44"/>
      <c r="C17" s="56"/>
    </row>
    <row r="18" spans="1:3" ht="14.25" x14ac:dyDescent="0.2">
      <c r="A18" s="44"/>
      <c r="B18" s="44"/>
      <c r="C18" s="56"/>
    </row>
    <row r="19" spans="1:3" ht="14.25" x14ac:dyDescent="0.2">
      <c r="A19" s="44"/>
      <c r="B19" s="44"/>
      <c r="C19" s="56"/>
    </row>
    <row r="20" spans="1:3" ht="14.25" x14ac:dyDescent="0.2">
      <c r="A20" s="44"/>
      <c r="B20" s="44"/>
      <c r="C20" s="56"/>
    </row>
    <row r="21" spans="1:3" ht="14.25" x14ac:dyDescent="0.2">
      <c r="A21" s="44"/>
      <c r="B21" s="44"/>
      <c r="C21" s="56"/>
    </row>
    <row r="22" spans="1:3" ht="14.25" x14ac:dyDescent="0.2">
      <c r="A22" s="44"/>
      <c r="B22" s="44"/>
      <c r="C22" s="56"/>
    </row>
    <row r="23" spans="1:3" ht="14.25" x14ac:dyDescent="0.2">
      <c r="A23" s="44"/>
      <c r="B23" s="44"/>
      <c r="C23" s="56"/>
    </row>
    <row r="24" spans="1:3" s="102" customFormat="1" ht="15" thickBot="1" x14ac:dyDescent="0.25">
      <c r="A24" s="100" t="s">
        <v>81</v>
      </c>
      <c r="B24" s="100" t="s">
        <v>81</v>
      </c>
      <c r="C24" s="101" t="s">
        <v>81</v>
      </c>
    </row>
    <row r="25" spans="1:3" s="102" customFormat="1" ht="38.25" customHeight="1" thickBot="1" x14ac:dyDescent="0.35">
      <c r="B25" s="104" t="s">
        <v>40</v>
      </c>
      <c r="C25" s="105">
        <f>SUM(C6:C23)</f>
        <v>0</v>
      </c>
    </row>
    <row r="26" spans="1:3" s="102" customFormat="1" x14ac:dyDescent="0.2">
      <c r="C26" s="31"/>
    </row>
  </sheetData>
  <sheetProtection password="E177" sheet="1" objects="1" scenarios="1" formatCells="0" formatRows="0" selectLockedCells="1"/>
  <mergeCells count="3">
    <mergeCell ref="A1:C1"/>
    <mergeCell ref="A2:C2"/>
    <mergeCell ref="B3:C3"/>
  </mergeCells>
  <phoneticPr fontId="12" type="noConversion"/>
  <pageMargins left="0.5" right="0.5" top="0.5" bottom="0.5" header="0.5" footer="0.5"/>
  <pageSetup orientation="landscape" r:id="rId1"/>
  <headerFooter alignWithMargins="0">
    <oddFooter>&amp;RRevised: 7/6/2009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C26"/>
  <sheetViews>
    <sheetView topLeftCell="A3" workbookViewId="0">
      <selection activeCell="A6" sqref="A6"/>
    </sheetView>
  </sheetViews>
  <sheetFormatPr defaultRowHeight="12.75" x14ac:dyDescent="0.2"/>
  <cols>
    <col min="1" max="1" width="49.5703125" style="95" customWidth="1"/>
    <col min="2" max="2" width="57.85546875" style="95" customWidth="1"/>
    <col min="3" max="3" width="17.28515625" style="94" customWidth="1"/>
    <col min="4" max="16384" width="9.140625" style="95"/>
  </cols>
  <sheetData>
    <row r="1" spans="1:3" ht="20.25" x14ac:dyDescent="0.4">
      <c r="A1" s="381" t="s">
        <v>23</v>
      </c>
      <c r="B1" s="260"/>
      <c r="C1" s="260"/>
    </row>
    <row r="2" spans="1:3" ht="20.25" x14ac:dyDescent="0.4">
      <c r="A2" s="401"/>
      <c r="B2" s="402"/>
      <c r="C2" s="402"/>
    </row>
    <row r="3" spans="1:3" x14ac:dyDescent="0.2">
      <c r="A3" s="183" t="s">
        <v>45</v>
      </c>
      <c r="B3" s="391" t="str">
        <f>'Form I-Budget Summary'!E3</f>
        <v>Fort Bend County</v>
      </c>
      <c r="C3" s="410"/>
    </row>
    <row r="4" spans="1:3" x14ac:dyDescent="0.2">
      <c r="A4" s="97"/>
    </row>
    <row r="5" spans="1:3" s="98" customFormat="1" ht="39.950000000000003" customHeight="1" thickBot="1" x14ac:dyDescent="0.35">
      <c r="A5" s="103" t="s">
        <v>32</v>
      </c>
      <c r="B5" s="103" t="s">
        <v>126</v>
      </c>
      <c r="C5" s="103" t="s">
        <v>6</v>
      </c>
    </row>
    <row r="6" spans="1:3" ht="15" thickTop="1" x14ac:dyDescent="0.2">
      <c r="A6" s="44"/>
      <c r="B6" s="44"/>
      <c r="C6" s="56"/>
    </row>
    <row r="7" spans="1:3" ht="14.25" x14ac:dyDescent="0.2">
      <c r="A7" s="44"/>
      <c r="B7" s="44"/>
      <c r="C7" s="56"/>
    </row>
    <row r="8" spans="1:3" ht="14.25" x14ac:dyDescent="0.2">
      <c r="A8" s="44"/>
      <c r="B8" s="44"/>
      <c r="C8" s="56"/>
    </row>
    <row r="9" spans="1:3" ht="14.25" x14ac:dyDescent="0.2">
      <c r="A9" s="44"/>
      <c r="B9" s="44"/>
      <c r="C9" s="56"/>
    </row>
    <row r="10" spans="1:3" ht="14.25" x14ac:dyDescent="0.2">
      <c r="A10" s="44"/>
      <c r="B10" s="44"/>
      <c r="C10" s="56"/>
    </row>
    <row r="11" spans="1:3" ht="14.25" x14ac:dyDescent="0.2">
      <c r="A11" s="44"/>
      <c r="B11" s="44"/>
      <c r="C11" s="56"/>
    </row>
    <row r="12" spans="1:3" ht="14.25" x14ac:dyDescent="0.2">
      <c r="A12" s="44"/>
      <c r="B12" s="44"/>
      <c r="C12" s="56"/>
    </row>
    <row r="13" spans="1:3" ht="14.25" x14ac:dyDescent="0.2">
      <c r="A13" s="44"/>
      <c r="B13" s="44"/>
      <c r="C13" s="56"/>
    </row>
    <row r="14" spans="1:3" ht="14.25" x14ac:dyDescent="0.2">
      <c r="A14" s="44"/>
      <c r="B14" s="44"/>
      <c r="C14" s="56"/>
    </row>
    <row r="15" spans="1:3" ht="14.25" x14ac:dyDescent="0.2">
      <c r="A15" s="44"/>
      <c r="B15" s="44"/>
      <c r="C15" s="56"/>
    </row>
    <row r="16" spans="1:3" ht="14.25" x14ac:dyDescent="0.2">
      <c r="A16" s="44"/>
      <c r="B16" s="44"/>
      <c r="C16" s="56"/>
    </row>
    <row r="17" spans="1:3" ht="14.25" x14ac:dyDescent="0.2">
      <c r="A17" s="44"/>
      <c r="B17" s="44"/>
      <c r="C17" s="56"/>
    </row>
    <row r="18" spans="1:3" ht="14.25" x14ac:dyDescent="0.2">
      <c r="A18" s="44"/>
      <c r="B18" s="44"/>
      <c r="C18" s="56"/>
    </row>
    <row r="19" spans="1:3" ht="14.25" x14ac:dyDescent="0.2">
      <c r="A19" s="44"/>
      <c r="B19" s="44"/>
      <c r="C19" s="56"/>
    </row>
    <row r="20" spans="1:3" ht="14.25" x14ac:dyDescent="0.2">
      <c r="A20" s="44"/>
      <c r="B20" s="44"/>
      <c r="C20" s="56"/>
    </row>
    <row r="21" spans="1:3" ht="14.25" x14ac:dyDescent="0.2">
      <c r="A21" s="44"/>
      <c r="B21" s="44"/>
      <c r="C21" s="56"/>
    </row>
    <row r="22" spans="1:3" ht="14.25" x14ac:dyDescent="0.2">
      <c r="A22" s="44"/>
      <c r="B22" s="44"/>
      <c r="C22" s="56"/>
    </row>
    <row r="23" spans="1:3" ht="14.25" x14ac:dyDescent="0.2">
      <c r="A23" s="44"/>
      <c r="B23" s="44"/>
      <c r="C23" s="56"/>
    </row>
    <row r="24" spans="1:3" s="102" customFormat="1" ht="15" thickBot="1" x14ac:dyDescent="0.25">
      <c r="A24" s="100" t="s">
        <v>81</v>
      </c>
      <c r="B24" s="100" t="s">
        <v>81</v>
      </c>
      <c r="C24" s="101" t="s">
        <v>81</v>
      </c>
    </row>
    <row r="25" spans="1:3" s="102" customFormat="1" ht="38.25" customHeight="1" thickBot="1" x14ac:dyDescent="0.35">
      <c r="B25" s="104" t="s">
        <v>40</v>
      </c>
      <c r="C25" s="105">
        <f>SUM(C6:C23)</f>
        <v>0</v>
      </c>
    </row>
    <row r="26" spans="1:3" s="102" customFormat="1" x14ac:dyDescent="0.2">
      <c r="C26" s="31"/>
    </row>
  </sheetData>
  <sheetProtection password="E177" sheet="1" scenarios="1" formatCells="0" formatRows="0" selectLockedCells="1"/>
  <mergeCells count="3">
    <mergeCell ref="A1:C1"/>
    <mergeCell ref="A2:C2"/>
    <mergeCell ref="B3:C3"/>
  </mergeCells>
  <phoneticPr fontId="12" type="noConversion"/>
  <pageMargins left="0.5" right="0.5" top="0.5" bottom="0.5" header="0.5" footer="0.5"/>
  <pageSetup orientation="landscape" r:id="rId1"/>
  <headerFooter alignWithMargins="0">
    <oddFooter>&amp;RRevised: 7/6/2009</oddFooter>
  </headerFooter>
  <ignoredErrors>
    <ignoredError sqref="B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I31"/>
  <sheetViews>
    <sheetView workbookViewId="0">
      <selection activeCell="A11" sqref="A11"/>
    </sheetView>
  </sheetViews>
  <sheetFormatPr defaultRowHeight="12.75" x14ac:dyDescent="0.2"/>
  <cols>
    <col min="1" max="1" width="34.85546875" style="95" customWidth="1"/>
    <col min="2" max="2" width="6.28515625" style="95" customWidth="1"/>
    <col min="3" max="3" width="33.28515625" style="95" customWidth="1"/>
    <col min="4" max="4" width="5.140625" style="95" customWidth="1"/>
    <col min="5" max="5" width="14.42578125" style="95" customWidth="1"/>
    <col min="6" max="6" width="12.5703125" style="95" customWidth="1"/>
    <col min="7" max="7" width="7.85546875" style="95" customWidth="1"/>
    <col min="8" max="8" width="15.28515625" style="95" customWidth="1"/>
    <col min="9" max="9" width="10.140625" style="95" bestFit="1" customWidth="1"/>
    <col min="10" max="16384" width="9.140625" style="95"/>
  </cols>
  <sheetData>
    <row r="1" spans="1:8" ht="19.5" x14ac:dyDescent="0.4">
      <c r="A1" s="259" t="s">
        <v>13</v>
      </c>
      <c r="B1" s="259"/>
      <c r="C1" s="260"/>
      <c r="D1" s="260"/>
      <c r="E1" s="260"/>
      <c r="F1" s="260"/>
      <c r="G1" s="260"/>
      <c r="H1" s="260"/>
    </row>
    <row r="2" spans="1:8" x14ac:dyDescent="0.2">
      <c r="A2" s="154"/>
      <c r="B2" s="154"/>
      <c r="C2" s="154"/>
    </row>
    <row r="3" spans="1:8" x14ac:dyDescent="0.2">
      <c r="A3" s="165" t="s">
        <v>45</v>
      </c>
      <c r="B3" s="256" t="str">
        <f>'Form I-Budget Summary'!E3</f>
        <v>Fort Bend County</v>
      </c>
      <c r="C3" s="257"/>
      <c r="D3" s="257"/>
      <c r="E3" s="257"/>
      <c r="F3" s="257"/>
      <c r="G3" s="257"/>
      <c r="H3" s="258"/>
    </row>
    <row r="4" spans="1:8" ht="15" thickBot="1" x14ac:dyDescent="0.25">
      <c r="A4" s="96"/>
      <c r="B4" s="96"/>
      <c r="C4" s="96"/>
      <c r="D4" s="155"/>
    </row>
    <row r="5" spans="1:8" ht="18" customHeight="1" thickBot="1" x14ac:dyDescent="0.35">
      <c r="A5" s="166" t="s">
        <v>85</v>
      </c>
      <c r="B5" s="285" t="s">
        <v>144</v>
      </c>
      <c r="C5" s="263" t="s">
        <v>83</v>
      </c>
      <c r="D5" s="263" t="s">
        <v>86</v>
      </c>
      <c r="E5" s="263" t="s">
        <v>145</v>
      </c>
      <c r="F5" s="263" t="s">
        <v>148</v>
      </c>
      <c r="G5" s="294" t="s">
        <v>147</v>
      </c>
      <c r="H5" s="263" t="s">
        <v>146</v>
      </c>
    </row>
    <row r="6" spans="1:8" s="156" customFormat="1" ht="13.5" customHeight="1" x14ac:dyDescent="0.2">
      <c r="A6" s="167" t="s">
        <v>82</v>
      </c>
      <c r="B6" s="286"/>
      <c r="C6" s="288"/>
      <c r="D6" s="290"/>
      <c r="E6" s="264"/>
      <c r="F6" s="264"/>
      <c r="G6" s="288"/>
      <c r="H6" s="264"/>
    </row>
    <row r="7" spans="1:8" s="156" customFormat="1" ht="13.5" customHeight="1" thickBot="1" x14ac:dyDescent="0.25">
      <c r="A7" s="168" t="s">
        <v>87</v>
      </c>
      <c r="B7" s="287"/>
      <c r="C7" s="289"/>
      <c r="D7" s="291"/>
      <c r="E7" s="265"/>
      <c r="F7" s="265"/>
      <c r="G7" s="289"/>
      <c r="H7" s="265"/>
    </row>
    <row r="8" spans="1:8" s="102" customFormat="1" ht="51.75" thickTop="1" x14ac:dyDescent="0.2">
      <c r="A8" s="181" t="s">
        <v>173</v>
      </c>
      <c r="B8" s="33" t="s">
        <v>199</v>
      </c>
      <c r="C8" s="34" t="s">
        <v>174</v>
      </c>
      <c r="D8" s="30">
        <v>1</v>
      </c>
      <c r="E8" s="30" t="s">
        <v>204</v>
      </c>
      <c r="F8" s="35">
        <v>4000</v>
      </c>
      <c r="G8" s="57">
        <v>9</v>
      </c>
      <c r="H8" s="169">
        <f>ROUND((+D8*F8*G8),0)</f>
        <v>36000</v>
      </c>
    </row>
    <row r="9" spans="1:8" s="102" customFormat="1" ht="51" x14ac:dyDescent="0.2">
      <c r="A9" s="181" t="s">
        <v>173</v>
      </c>
      <c r="B9" s="33" t="s">
        <v>199</v>
      </c>
      <c r="C9" s="34" t="s">
        <v>174</v>
      </c>
      <c r="D9" s="30">
        <v>1</v>
      </c>
      <c r="E9" s="30" t="s">
        <v>204</v>
      </c>
      <c r="F9" s="35">
        <v>4000</v>
      </c>
      <c r="G9" s="57">
        <v>9</v>
      </c>
      <c r="H9" s="169">
        <f t="shared" ref="H9:H20" si="0">ROUND((+D9*F9*G9),0)</f>
        <v>36000</v>
      </c>
    </row>
    <row r="10" spans="1:8" s="102" customFormat="1" ht="76.5" x14ac:dyDescent="0.2">
      <c r="A10" s="181" t="s">
        <v>175</v>
      </c>
      <c r="B10" s="33" t="s">
        <v>199</v>
      </c>
      <c r="C10" s="34" t="s">
        <v>176</v>
      </c>
      <c r="D10" s="30">
        <v>1</v>
      </c>
      <c r="E10" s="30" t="s">
        <v>204</v>
      </c>
      <c r="F10" s="35">
        <f>(36.41*2088)/12</f>
        <v>6335.3399999999992</v>
      </c>
      <c r="G10" s="57">
        <v>9</v>
      </c>
      <c r="H10" s="169">
        <f t="shared" si="0"/>
        <v>57018</v>
      </c>
    </row>
    <row r="11" spans="1:8" s="102" customFormat="1" ht="51" x14ac:dyDescent="0.2">
      <c r="A11" s="181" t="s">
        <v>218</v>
      </c>
      <c r="B11" s="33" t="s">
        <v>199</v>
      </c>
      <c r="C11" s="34" t="s">
        <v>195</v>
      </c>
      <c r="D11" s="30">
        <v>0.8</v>
      </c>
      <c r="E11" s="30" t="s">
        <v>205</v>
      </c>
      <c r="F11" s="35">
        <v>7129.6</v>
      </c>
      <c r="G11" s="57">
        <v>9</v>
      </c>
      <c r="H11" s="169">
        <f t="shared" si="0"/>
        <v>51333</v>
      </c>
    </row>
    <row r="12" spans="1:8" s="102" customFormat="1" ht="48" customHeight="1" x14ac:dyDescent="0.2">
      <c r="A12" s="181"/>
      <c r="B12" s="33"/>
      <c r="C12" s="34"/>
      <c r="D12" s="30"/>
      <c r="E12" s="30"/>
      <c r="F12" s="35"/>
      <c r="G12" s="57"/>
      <c r="H12" s="169">
        <f t="shared" si="0"/>
        <v>0</v>
      </c>
    </row>
    <row r="13" spans="1:8" s="102" customFormat="1" ht="14.25" x14ac:dyDescent="0.2">
      <c r="A13" s="181" t="s">
        <v>142</v>
      </c>
      <c r="B13" s="33" t="s">
        <v>142</v>
      </c>
      <c r="C13" s="34" t="s">
        <v>142</v>
      </c>
      <c r="D13" s="30"/>
      <c r="E13" s="30" t="s">
        <v>142</v>
      </c>
      <c r="F13" s="35"/>
      <c r="G13" s="57"/>
      <c r="H13" s="169">
        <f t="shared" si="0"/>
        <v>0</v>
      </c>
    </row>
    <row r="14" spans="1:8" s="102" customFormat="1" ht="14.25" x14ac:dyDescent="0.2">
      <c r="A14" s="181" t="s">
        <v>142</v>
      </c>
      <c r="B14" s="33" t="s">
        <v>142</v>
      </c>
      <c r="C14" s="34" t="s">
        <v>142</v>
      </c>
      <c r="D14" s="30"/>
      <c r="E14" s="30" t="s">
        <v>142</v>
      </c>
      <c r="F14" s="35"/>
      <c r="G14" s="57"/>
      <c r="H14" s="169">
        <f t="shared" si="0"/>
        <v>0</v>
      </c>
    </row>
    <row r="15" spans="1:8" s="102" customFormat="1" ht="14.25" x14ac:dyDescent="0.2">
      <c r="A15" s="181" t="s">
        <v>142</v>
      </c>
      <c r="B15" s="33" t="s">
        <v>142</v>
      </c>
      <c r="C15" s="34" t="s">
        <v>142</v>
      </c>
      <c r="D15" s="30"/>
      <c r="E15" s="30" t="s">
        <v>142</v>
      </c>
      <c r="F15" s="35"/>
      <c r="G15" s="57"/>
      <c r="H15" s="169">
        <f t="shared" si="0"/>
        <v>0</v>
      </c>
    </row>
    <row r="16" spans="1:8" s="102" customFormat="1" ht="14.25" x14ac:dyDescent="0.2">
      <c r="A16" s="181" t="s">
        <v>142</v>
      </c>
      <c r="B16" s="33" t="s">
        <v>142</v>
      </c>
      <c r="C16" s="34" t="s">
        <v>142</v>
      </c>
      <c r="D16" s="30"/>
      <c r="E16" s="30" t="s">
        <v>142</v>
      </c>
      <c r="F16" s="35"/>
      <c r="G16" s="57"/>
      <c r="H16" s="169">
        <f t="shared" si="0"/>
        <v>0</v>
      </c>
    </row>
    <row r="17" spans="1:9" s="102" customFormat="1" ht="14.25" x14ac:dyDescent="0.2">
      <c r="A17" s="181" t="s">
        <v>142</v>
      </c>
      <c r="B17" s="33" t="s">
        <v>142</v>
      </c>
      <c r="C17" s="34" t="s">
        <v>142</v>
      </c>
      <c r="D17" s="30"/>
      <c r="E17" s="30" t="s">
        <v>142</v>
      </c>
      <c r="F17" s="35"/>
      <c r="G17" s="57"/>
      <c r="H17" s="169">
        <f t="shared" si="0"/>
        <v>0</v>
      </c>
    </row>
    <row r="18" spans="1:9" s="102" customFormat="1" ht="14.25" x14ac:dyDescent="0.2">
      <c r="A18" s="181" t="s">
        <v>142</v>
      </c>
      <c r="B18" s="33" t="s">
        <v>142</v>
      </c>
      <c r="C18" s="34" t="s">
        <v>142</v>
      </c>
      <c r="D18" s="30"/>
      <c r="E18" s="30" t="s">
        <v>142</v>
      </c>
      <c r="F18" s="35"/>
      <c r="G18" s="57"/>
      <c r="H18" s="169">
        <f t="shared" si="0"/>
        <v>0</v>
      </c>
    </row>
    <row r="19" spans="1:9" s="102" customFormat="1" ht="14.25" x14ac:dyDescent="0.2">
      <c r="A19" s="181" t="s">
        <v>142</v>
      </c>
      <c r="B19" s="33" t="s">
        <v>142</v>
      </c>
      <c r="C19" s="34" t="s">
        <v>142</v>
      </c>
      <c r="D19" s="30"/>
      <c r="E19" s="30" t="s">
        <v>142</v>
      </c>
      <c r="F19" s="35"/>
      <c r="G19" s="57"/>
      <c r="H19" s="169">
        <f t="shared" si="0"/>
        <v>0</v>
      </c>
    </row>
    <row r="20" spans="1:9" s="102" customFormat="1" ht="14.25" x14ac:dyDescent="0.2">
      <c r="A20" s="181" t="s">
        <v>142</v>
      </c>
      <c r="B20" s="33" t="s">
        <v>142</v>
      </c>
      <c r="C20" s="34" t="s">
        <v>142</v>
      </c>
      <c r="D20" s="30"/>
      <c r="E20" s="30" t="s">
        <v>142</v>
      </c>
      <c r="F20" s="35"/>
      <c r="G20" s="57"/>
      <c r="H20" s="169">
        <f t="shared" si="0"/>
        <v>0</v>
      </c>
    </row>
    <row r="21" spans="1:9" s="99" customFormat="1" ht="13.5" thickBot="1" x14ac:dyDescent="0.25">
      <c r="A21" s="279" t="s">
        <v>127</v>
      </c>
      <c r="B21" s="280"/>
      <c r="C21" s="280"/>
      <c r="D21" s="280"/>
      <c r="E21" s="280"/>
      <c r="F21" s="280"/>
      <c r="G21" s="281"/>
      <c r="H21" s="202">
        <f>'Form I - 1a  Personnel Supp'!H22+'Form I - 1b  Personnel Supp '!H22</f>
        <v>0</v>
      </c>
    </row>
    <row r="22" spans="1:9" s="102" customFormat="1" ht="18" customHeight="1" thickBot="1" x14ac:dyDescent="0.35">
      <c r="A22" s="149"/>
      <c r="B22" s="149"/>
      <c r="C22" s="149"/>
      <c r="D22" s="37"/>
      <c r="E22" s="37"/>
      <c r="F22" s="277" t="s">
        <v>149</v>
      </c>
      <c r="G22" s="278"/>
      <c r="H22" s="170">
        <f>ROUND((SUM(H8:H21)),0)</f>
        <v>180351</v>
      </c>
    </row>
    <row r="23" spans="1:9" s="102" customFormat="1" ht="18" customHeight="1" x14ac:dyDescent="0.3">
      <c r="A23" s="171" t="s">
        <v>90</v>
      </c>
      <c r="B23" s="292" t="s">
        <v>30</v>
      </c>
      <c r="C23" s="293"/>
      <c r="D23" s="293"/>
      <c r="E23" s="293"/>
      <c r="F23" s="293"/>
      <c r="G23" s="293"/>
      <c r="H23" s="157"/>
    </row>
    <row r="24" spans="1:9" s="102" customFormat="1" ht="13.5" customHeight="1" x14ac:dyDescent="0.2">
      <c r="A24" s="269" t="s">
        <v>206</v>
      </c>
      <c r="B24" s="270"/>
      <c r="C24" s="270"/>
      <c r="D24" s="270"/>
      <c r="E24" s="270"/>
      <c r="F24" s="270"/>
      <c r="G24" s="271"/>
      <c r="H24" s="158"/>
      <c r="I24" s="158"/>
    </row>
    <row r="25" spans="1:9" s="102" customFormat="1" ht="13.5" customHeight="1" x14ac:dyDescent="0.2">
      <c r="A25" s="272"/>
      <c r="B25" s="273"/>
      <c r="C25" s="273"/>
      <c r="D25" s="273"/>
      <c r="E25" s="273"/>
      <c r="F25" s="273"/>
      <c r="G25" s="274"/>
      <c r="H25" s="159"/>
      <c r="I25" s="160"/>
    </row>
    <row r="26" spans="1:9" s="31" customFormat="1" ht="14.25" x14ac:dyDescent="0.2">
      <c r="A26" s="272"/>
      <c r="B26" s="273"/>
      <c r="C26" s="273"/>
      <c r="D26" s="273"/>
      <c r="E26" s="273"/>
      <c r="F26" s="273"/>
      <c r="G26" s="274"/>
      <c r="H26" s="161"/>
      <c r="I26" s="160"/>
    </row>
    <row r="27" spans="1:9" s="31" customFormat="1" ht="31.5" customHeight="1" thickBot="1" x14ac:dyDescent="0.25">
      <c r="A27" s="275"/>
      <c r="B27" s="276"/>
      <c r="C27" s="276"/>
      <c r="D27" s="276"/>
      <c r="E27" s="273"/>
      <c r="F27" s="273"/>
      <c r="G27" s="274"/>
    </row>
    <row r="28" spans="1:9" s="31" customFormat="1" ht="15.75" customHeight="1" thickBot="1" x14ac:dyDescent="0.25">
      <c r="A28" s="261"/>
      <c r="B28" s="262"/>
      <c r="C28" s="262"/>
      <c r="D28" s="262"/>
      <c r="E28" s="266" t="s">
        <v>89</v>
      </c>
      <c r="F28" s="267"/>
      <c r="G28" s="268"/>
      <c r="H28" s="180">
        <v>0.50342029259999999</v>
      </c>
    </row>
    <row r="29" spans="1:9" s="31" customFormat="1" ht="13.5" thickBot="1" x14ac:dyDescent="0.25">
      <c r="A29" s="282"/>
      <c r="B29" s="283"/>
      <c r="C29" s="283"/>
      <c r="D29" s="284"/>
      <c r="E29" s="162"/>
      <c r="F29" s="163"/>
      <c r="G29" s="163"/>
      <c r="I29" s="164"/>
    </row>
    <row r="30" spans="1:9" s="31" customFormat="1" ht="27" customHeight="1" thickBot="1" x14ac:dyDescent="0.35">
      <c r="A30" s="194"/>
      <c r="B30" s="195"/>
      <c r="C30" s="201"/>
      <c r="D30" s="200"/>
      <c r="E30" s="196" t="s">
        <v>88</v>
      </c>
      <c r="F30" s="197"/>
      <c r="G30" s="198"/>
      <c r="H30" s="199">
        <f>H22*H28</f>
        <v>90792.353190702604</v>
      </c>
    </row>
    <row r="31" spans="1:9" s="102" customFormat="1" x14ac:dyDescent="0.2"/>
  </sheetData>
  <sheetProtection password="E177" sheet="1" scenarios="1" formatCells="0" formatRows="0" selectLockedCells="1"/>
  <mergeCells count="16">
    <mergeCell ref="A29:D29"/>
    <mergeCell ref="B5:B7"/>
    <mergeCell ref="C5:C7"/>
    <mergeCell ref="D5:D7"/>
    <mergeCell ref="B23:G23"/>
    <mergeCell ref="F5:F7"/>
    <mergeCell ref="G5:G7"/>
    <mergeCell ref="B3:H3"/>
    <mergeCell ref="A1:H1"/>
    <mergeCell ref="A28:D28"/>
    <mergeCell ref="E5:E7"/>
    <mergeCell ref="E28:G28"/>
    <mergeCell ref="A24:G27"/>
    <mergeCell ref="H5:H7"/>
    <mergeCell ref="F22:G22"/>
    <mergeCell ref="A21:G21"/>
  </mergeCells>
  <phoneticPr fontId="12" type="noConversion"/>
  <pageMargins left="0.5" right="0.5" top="0.75" bottom="0.5" header="0.5" footer="0.5"/>
  <pageSetup orientation="landscape" r:id="rId1"/>
  <headerFooter alignWithMargins="0">
    <oddFooter>&amp;RRevised: 7/6/2009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I60"/>
  <sheetViews>
    <sheetView topLeftCell="A10" workbookViewId="0">
      <selection activeCell="D45" sqref="D45"/>
    </sheetView>
  </sheetViews>
  <sheetFormatPr defaultRowHeight="12.75" x14ac:dyDescent="0.2"/>
  <cols>
    <col min="1" max="1" width="36.85546875" style="95" customWidth="1"/>
    <col min="2" max="2" width="6.7109375" style="95" customWidth="1"/>
    <col min="3" max="3" width="8.7109375" style="95" customWidth="1"/>
    <col min="4" max="4" width="24.5703125" style="95" customWidth="1"/>
    <col min="5" max="5" width="9.140625" style="95"/>
    <col min="6" max="6" width="3.7109375" style="95" customWidth="1"/>
    <col min="7" max="7" width="9.140625" style="95"/>
    <col min="8" max="8" width="11.42578125" style="95" customWidth="1"/>
    <col min="9" max="9" width="10.140625" style="95" customWidth="1"/>
    <col min="10" max="16384" width="9.140625" style="95"/>
  </cols>
  <sheetData>
    <row r="1" spans="1:9" ht="20.25" x14ac:dyDescent="0.4">
      <c r="A1" s="36"/>
      <c r="B1" s="36"/>
      <c r="C1" s="36"/>
      <c r="D1" s="46" t="s">
        <v>91</v>
      </c>
      <c r="E1" s="36"/>
      <c r="F1" s="36"/>
      <c r="G1" s="36"/>
      <c r="H1" s="36"/>
      <c r="I1" s="36"/>
    </row>
    <row r="2" spans="1:9" x14ac:dyDescent="0.2">
      <c r="A2" s="129" t="s">
        <v>45</v>
      </c>
      <c r="B2" s="295" t="str">
        <f>'Form I-Budget Summary'!E3</f>
        <v>Fort Bend County</v>
      </c>
      <c r="C2" s="296"/>
      <c r="D2" s="296"/>
      <c r="E2" s="296"/>
      <c r="F2" s="296"/>
      <c r="G2" s="296"/>
      <c r="H2" s="296"/>
      <c r="I2" s="297"/>
    </row>
    <row r="3" spans="1:9" ht="13.5" thickBot="1" x14ac:dyDescent="0.25">
      <c r="A3" s="109"/>
    </row>
    <row r="4" spans="1:9" s="111" customFormat="1" ht="16.5" customHeight="1" x14ac:dyDescent="0.2">
      <c r="A4" s="130" t="s">
        <v>102</v>
      </c>
      <c r="B4" s="110"/>
      <c r="C4" s="110"/>
      <c r="D4" s="110"/>
      <c r="E4" s="110"/>
      <c r="F4" s="110"/>
      <c r="G4" s="110"/>
      <c r="H4" s="110"/>
      <c r="I4" s="110"/>
    </row>
    <row r="5" spans="1:9" s="112" customFormat="1" ht="13.5" x14ac:dyDescent="0.25">
      <c r="A5" s="131" t="s">
        <v>95</v>
      </c>
      <c r="B5" s="305" t="s">
        <v>83</v>
      </c>
      <c r="C5" s="306"/>
      <c r="D5" s="307"/>
      <c r="E5" s="305" t="s">
        <v>138</v>
      </c>
      <c r="F5" s="352" t="s">
        <v>137</v>
      </c>
      <c r="G5" s="353"/>
      <c r="H5" s="305" t="s">
        <v>99</v>
      </c>
      <c r="I5" s="307"/>
    </row>
    <row r="6" spans="1:9" s="112" customFormat="1" ht="12.75" customHeight="1" x14ac:dyDescent="0.25">
      <c r="A6" s="132" t="s">
        <v>96</v>
      </c>
      <c r="B6" s="308"/>
      <c r="C6" s="309"/>
      <c r="D6" s="310"/>
      <c r="E6" s="350"/>
      <c r="F6" s="357" t="s">
        <v>139</v>
      </c>
      <c r="G6" s="358"/>
      <c r="H6" s="308"/>
      <c r="I6" s="310"/>
    </row>
    <row r="7" spans="1:9" s="112" customFormat="1" ht="14.25" thickBot="1" x14ac:dyDescent="0.3">
      <c r="A7" s="133"/>
      <c r="B7" s="311"/>
      <c r="C7" s="312"/>
      <c r="D7" s="313"/>
      <c r="E7" s="351"/>
      <c r="F7" s="359"/>
      <c r="G7" s="360"/>
      <c r="H7" s="311"/>
      <c r="I7" s="313"/>
    </row>
    <row r="8" spans="1:9" ht="14.25" thickTop="1" x14ac:dyDescent="0.25">
      <c r="A8" s="337" t="s">
        <v>177</v>
      </c>
      <c r="B8" s="330" t="s">
        <v>180</v>
      </c>
      <c r="C8" s="331"/>
      <c r="D8" s="332"/>
      <c r="E8" s="354"/>
      <c r="F8" s="355" t="s">
        <v>178</v>
      </c>
      <c r="G8" s="356"/>
      <c r="H8" s="134" t="s">
        <v>92</v>
      </c>
      <c r="I8" s="65"/>
    </row>
    <row r="9" spans="1:9" ht="13.5" x14ac:dyDescent="0.25">
      <c r="A9" s="338"/>
      <c r="B9" s="333"/>
      <c r="C9" s="331"/>
      <c r="D9" s="332"/>
      <c r="E9" s="315"/>
      <c r="F9" s="319"/>
      <c r="G9" s="320"/>
      <c r="H9" s="135" t="s">
        <v>104</v>
      </c>
      <c r="I9" s="65">
        <v>630</v>
      </c>
    </row>
    <row r="10" spans="1:9" ht="13.5" x14ac:dyDescent="0.25">
      <c r="A10" s="338"/>
      <c r="B10" s="333"/>
      <c r="C10" s="331"/>
      <c r="D10" s="332"/>
      <c r="E10" s="315"/>
      <c r="F10" s="319"/>
      <c r="G10" s="320"/>
      <c r="H10" s="135" t="s">
        <v>105</v>
      </c>
      <c r="I10" s="66"/>
    </row>
    <row r="11" spans="1:9" s="102" customFormat="1" ht="13.5" x14ac:dyDescent="0.25">
      <c r="A11" s="338"/>
      <c r="B11" s="333"/>
      <c r="C11" s="331"/>
      <c r="D11" s="332"/>
      <c r="E11" s="315"/>
      <c r="F11" s="319"/>
      <c r="G11" s="320"/>
      <c r="H11" s="135" t="s">
        <v>106</v>
      </c>
      <c r="I11" s="51"/>
    </row>
    <row r="12" spans="1:9" s="102" customFormat="1" ht="13.5" x14ac:dyDescent="0.25">
      <c r="A12" s="338"/>
      <c r="B12" s="333"/>
      <c r="C12" s="331"/>
      <c r="D12" s="332"/>
      <c r="E12" s="315"/>
      <c r="F12" s="319"/>
      <c r="G12" s="320"/>
      <c r="H12" s="136" t="s">
        <v>0</v>
      </c>
      <c r="I12" s="51"/>
    </row>
    <row r="13" spans="1:9" s="102" customFormat="1" ht="13.5" x14ac:dyDescent="0.25">
      <c r="A13" s="339"/>
      <c r="B13" s="334"/>
      <c r="C13" s="335"/>
      <c r="D13" s="336"/>
      <c r="E13" s="316"/>
      <c r="F13" s="321"/>
      <c r="G13" s="322"/>
      <c r="H13" s="137" t="s">
        <v>100</v>
      </c>
      <c r="I13" s="138">
        <f>ROUND((SUM(I8:I12)),0)</f>
        <v>630</v>
      </c>
    </row>
    <row r="14" spans="1:9" ht="13.5" x14ac:dyDescent="0.25">
      <c r="A14" s="337"/>
      <c r="B14" s="330"/>
      <c r="C14" s="331"/>
      <c r="D14" s="332"/>
      <c r="E14" s="314"/>
      <c r="F14" s="317"/>
      <c r="G14" s="318"/>
      <c r="H14" s="134" t="s">
        <v>92</v>
      </c>
      <c r="I14" s="65"/>
    </row>
    <row r="15" spans="1:9" ht="13.5" x14ac:dyDescent="0.25">
      <c r="A15" s="338"/>
      <c r="B15" s="333"/>
      <c r="C15" s="331"/>
      <c r="D15" s="332"/>
      <c r="E15" s="315"/>
      <c r="F15" s="319"/>
      <c r="G15" s="320"/>
      <c r="H15" s="135" t="s">
        <v>104</v>
      </c>
      <c r="I15" s="66"/>
    </row>
    <row r="16" spans="1:9" ht="13.5" x14ac:dyDescent="0.25">
      <c r="A16" s="338"/>
      <c r="B16" s="333"/>
      <c r="C16" s="331"/>
      <c r="D16" s="332"/>
      <c r="E16" s="315"/>
      <c r="F16" s="319"/>
      <c r="G16" s="320"/>
      <c r="H16" s="135" t="s">
        <v>105</v>
      </c>
      <c r="I16" s="66"/>
    </row>
    <row r="17" spans="1:9" s="102" customFormat="1" ht="13.5" x14ac:dyDescent="0.25">
      <c r="A17" s="338"/>
      <c r="B17" s="333"/>
      <c r="C17" s="331"/>
      <c r="D17" s="332"/>
      <c r="E17" s="315"/>
      <c r="F17" s="319"/>
      <c r="G17" s="320"/>
      <c r="H17" s="135" t="s">
        <v>106</v>
      </c>
      <c r="I17" s="51"/>
    </row>
    <row r="18" spans="1:9" s="102" customFormat="1" ht="13.5" x14ac:dyDescent="0.25">
      <c r="A18" s="338"/>
      <c r="B18" s="333"/>
      <c r="C18" s="331"/>
      <c r="D18" s="332"/>
      <c r="E18" s="315"/>
      <c r="F18" s="319"/>
      <c r="G18" s="320"/>
      <c r="H18" s="136" t="s">
        <v>0</v>
      </c>
      <c r="I18" s="51"/>
    </row>
    <row r="19" spans="1:9" s="102" customFormat="1" ht="13.5" x14ac:dyDescent="0.25">
      <c r="A19" s="339"/>
      <c r="B19" s="334"/>
      <c r="C19" s="335"/>
      <c r="D19" s="336"/>
      <c r="E19" s="316"/>
      <c r="F19" s="321"/>
      <c r="G19" s="322"/>
      <c r="H19" s="137" t="s">
        <v>100</v>
      </c>
      <c r="I19" s="138">
        <f>ROUND((SUM(I14:I18)),0)</f>
        <v>0</v>
      </c>
    </row>
    <row r="20" spans="1:9" ht="13.5" x14ac:dyDescent="0.25">
      <c r="A20" s="337"/>
      <c r="B20" s="330"/>
      <c r="C20" s="331"/>
      <c r="D20" s="332"/>
      <c r="E20" s="314"/>
      <c r="F20" s="317"/>
      <c r="G20" s="318"/>
      <c r="H20" s="134" t="s">
        <v>92</v>
      </c>
      <c r="I20" s="65"/>
    </row>
    <row r="21" spans="1:9" ht="13.5" x14ac:dyDescent="0.25">
      <c r="A21" s="338"/>
      <c r="B21" s="333"/>
      <c r="C21" s="331"/>
      <c r="D21" s="332"/>
      <c r="E21" s="315"/>
      <c r="F21" s="319"/>
      <c r="G21" s="320"/>
      <c r="H21" s="135" t="s">
        <v>104</v>
      </c>
      <c r="I21" s="66"/>
    </row>
    <row r="22" spans="1:9" ht="13.5" x14ac:dyDescent="0.25">
      <c r="A22" s="338"/>
      <c r="B22" s="333"/>
      <c r="C22" s="331"/>
      <c r="D22" s="332"/>
      <c r="E22" s="315"/>
      <c r="F22" s="319"/>
      <c r="G22" s="320"/>
      <c r="H22" s="135" t="s">
        <v>105</v>
      </c>
      <c r="I22" s="66"/>
    </row>
    <row r="23" spans="1:9" s="102" customFormat="1" ht="13.5" x14ac:dyDescent="0.25">
      <c r="A23" s="338"/>
      <c r="B23" s="333"/>
      <c r="C23" s="331"/>
      <c r="D23" s="332"/>
      <c r="E23" s="315"/>
      <c r="F23" s="319"/>
      <c r="G23" s="320"/>
      <c r="H23" s="135" t="s">
        <v>106</v>
      </c>
      <c r="I23" s="51"/>
    </row>
    <row r="24" spans="1:9" s="102" customFormat="1" ht="13.5" x14ac:dyDescent="0.25">
      <c r="A24" s="338"/>
      <c r="B24" s="333"/>
      <c r="C24" s="331"/>
      <c r="D24" s="332"/>
      <c r="E24" s="315"/>
      <c r="F24" s="319"/>
      <c r="G24" s="320"/>
      <c r="H24" s="136" t="s">
        <v>0</v>
      </c>
      <c r="I24" s="51"/>
    </row>
    <row r="25" spans="1:9" s="102" customFormat="1" ht="13.5" x14ac:dyDescent="0.25">
      <c r="A25" s="339"/>
      <c r="B25" s="334"/>
      <c r="C25" s="335"/>
      <c r="D25" s="336"/>
      <c r="E25" s="316"/>
      <c r="F25" s="321"/>
      <c r="G25" s="322"/>
      <c r="H25" s="137" t="s">
        <v>100</v>
      </c>
      <c r="I25" s="138">
        <f>ROUND((SUM(I20:I24)),0)</f>
        <v>0</v>
      </c>
    </row>
    <row r="26" spans="1:9" ht="13.5" x14ac:dyDescent="0.25">
      <c r="A26" s="337"/>
      <c r="B26" s="330"/>
      <c r="C26" s="331"/>
      <c r="D26" s="332"/>
      <c r="E26" s="314"/>
      <c r="F26" s="317"/>
      <c r="G26" s="318"/>
      <c r="H26" s="134" t="s">
        <v>92</v>
      </c>
      <c r="I26" s="65">
        <v>0</v>
      </c>
    </row>
    <row r="27" spans="1:9" ht="13.5" x14ac:dyDescent="0.25">
      <c r="A27" s="338"/>
      <c r="B27" s="333"/>
      <c r="C27" s="331"/>
      <c r="D27" s="332"/>
      <c r="E27" s="315"/>
      <c r="F27" s="319"/>
      <c r="G27" s="320"/>
      <c r="H27" s="135" t="s">
        <v>104</v>
      </c>
      <c r="I27" s="66"/>
    </row>
    <row r="28" spans="1:9" ht="13.5" x14ac:dyDescent="0.25">
      <c r="A28" s="338"/>
      <c r="B28" s="333"/>
      <c r="C28" s="331"/>
      <c r="D28" s="332"/>
      <c r="E28" s="315"/>
      <c r="F28" s="319"/>
      <c r="G28" s="320"/>
      <c r="H28" s="135" t="s">
        <v>105</v>
      </c>
      <c r="I28" s="66"/>
    </row>
    <row r="29" spans="1:9" s="102" customFormat="1" ht="13.5" x14ac:dyDescent="0.25">
      <c r="A29" s="338"/>
      <c r="B29" s="333"/>
      <c r="C29" s="331"/>
      <c r="D29" s="332"/>
      <c r="E29" s="315"/>
      <c r="F29" s="319"/>
      <c r="G29" s="320"/>
      <c r="H29" s="135" t="s">
        <v>106</v>
      </c>
      <c r="I29" s="51"/>
    </row>
    <row r="30" spans="1:9" s="102" customFormat="1" ht="13.5" x14ac:dyDescent="0.25">
      <c r="A30" s="338"/>
      <c r="B30" s="333"/>
      <c r="C30" s="331"/>
      <c r="D30" s="332"/>
      <c r="E30" s="315"/>
      <c r="F30" s="319"/>
      <c r="G30" s="320"/>
      <c r="H30" s="136" t="s">
        <v>0</v>
      </c>
      <c r="I30" s="51"/>
    </row>
    <row r="31" spans="1:9" s="102" customFormat="1" ht="13.5" x14ac:dyDescent="0.25">
      <c r="A31" s="339"/>
      <c r="B31" s="334"/>
      <c r="C31" s="335"/>
      <c r="D31" s="336"/>
      <c r="E31" s="316"/>
      <c r="F31" s="321"/>
      <c r="G31" s="322"/>
      <c r="H31" s="137" t="s">
        <v>100</v>
      </c>
      <c r="I31" s="138">
        <f>ROUND((SUM(I26:I30)),0)</f>
        <v>0</v>
      </c>
    </row>
    <row r="32" spans="1:9" x14ac:dyDescent="0.2">
      <c r="A32" s="375" t="s">
        <v>142</v>
      </c>
      <c r="B32" s="376"/>
      <c r="C32" s="376"/>
      <c r="D32" s="376"/>
      <c r="E32" s="376"/>
      <c r="F32" s="376"/>
      <c r="G32" s="377"/>
      <c r="H32" s="369" t="s">
        <v>142</v>
      </c>
      <c r="I32" s="370"/>
    </row>
    <row r="33" spans="1:9" x14ac:dyDescent="0.2">
      <c r="A33" s="378"/>
      <c r="B33" s="379"/>
      <c r="C33" s="379"/>
      <c r="D33" s="379"/>
      <c r="E33" s="379"/>
      <c r="F33" s="379"/>
      <c r="G33" s="380"/>
      <c r="H33" s="371"/>
      <c r="I33" s="372"/>
    </row>
    <row r="34" spans="1:9" x14ac:dyDescent="0.2">
      <c r="A34" s="378"/>
      <c r="B34" s="379"/>
      <c r="C34" s="379"/>
      <c r="D34" s="379"/>
      <c r="E34" s="379"/>
      <c r="F34" s="379"/>
      <c r="G34" s="380"/>
      <c r="H34" s="371"/>
      <c r="I34" s="372"/>
    </row>
    <row r="35" spans="1:9" s="102" customFormat="1" x14ac:dyDescent="0.2">
      <c r="A35" s="378"/>
      <c r="B35" s="379"/>
      <c r="C35" s="379"/>
      <c r="D35" s="379"/>
      <c r="E35" s="379"/>
      <c r="F35" s="379"/>
      <c r="G35" s="380"/>
      <c r="H35" s="371"/>
      <c r="I35" s="372"/>
    </row>
    <row r="36" spans="1:9" s="102" customFormat="1" ht="13.5" thickBot="1" x14ac:dyDescent="0.25">
      <c r="A36" s="378"/>
      <c r="B36" s="379"/>
      <c r="C36" s="379"/>
      <c r="D36" s="379"/>
      <c r="E36" s="379"/>
      <c r="F36" s="379"/>
      <c r="G36" s="380"/>
      <c r="H36" s="373"/>
      <c r="I36" s="374"/>
    </row>
    <row r="37" spans="1:9" s="102" customFormat="1" ht="42.75" customHeight="1" thickTop="1" x14ac:dyDescent="0.2">
      <c r="A37" s="345" t="s">
        <v>150</v>
      </c>
      <c r="B37" s="346"/>
      <c r="C37" s="346"/>
      <c r="D37" s="346"/>
      <c r="E37" s="346"/>
      <c r="F37" s="346"/>
      <c r="G37" s="347"/>
      <c r="H37" s="184" t="s">
        <v>142</v>
      </c>
      <c r="I37" s="185">
        <f>'Form I - 2a Travel Supp'!I39+'Form I - 2b Travel Supp'!I39</f>
        <v>0</v>
      </c>
    </row>
    <row r="38" spans="1:9" s="102" customFormat="1" ht="14.25" thickBot="1" x14ac:dyDescent="0.3">
      <c r="A38" s="84"/>
      <c r="B38" s="84"/>
      <c r="C38" s="84"/>
      <c r="D38" s="84"/>
      <c r="E38" s="84"/>
      <c r="F38" s="84"/>
      <c r="G38" s="84"/>
      <c r="H38" s="113"/>
      <c r="I38" s="114"/>
    </row>
    <row r="39" spans="1:9" ht="13.5" thickBot="1" x14ac:dyDescent="0.25">
      <c r="A39" s="109"/>
      <c r="D39" s="36"/>
      <c r="E39" s="36"/>
      <c r="F39" s="140" t="s">
        <v>107</v>
      </c>
      <c r="G39" s="36"/>
      <c r="H39" s="86"/>
      <c r="I39" s="139">
        <f>ROUND((I13+I19+I25+I31+I37),0)</f>
        <v>630</v>
      </c>
    </row>
    <row r="40" spans="1:9" ht="13.5" thickBot="1" x14ac:dyDescent="0.25">
      <c r="A40" s="109"/>
      <c r="F40" s="115"/>
      <c r="H40" s="94"/>
      <c r="I40" s="116"/>
    </row>
    <row r="41" spans="1:9" s="117" customFormat="1" ht="16.5" customHeight="1" x14ac:dyDescent="0.2">
      <c r="A41" s="130" t="s">
        <v>101</v>
      </c>
    </row>
    <row r="42" spans="1:9" s="112" customFormat="1" ht="13.5" customHeight="1" x14ac:dyDescent="0.25">
      <c r="A42" s="326" t="s">
        <v>83</v>
      </c>
      <c r="B42" s="327"/>
      <c r="C42" s="303" t="s">
        <v>108</v>
      </c>
      <c r="D42" s="323" t="s">
        <v>110</v>
      </c>
      <c r="E42" s="141" t="s">
        <v>118</v>
      </c>
      <c r="F42" s="348" t="s">
        <v>0</v>
      </c>
      <c r="G42" s="365"/>
      <c r="H42" s="348"/>
      <c r="I42" s="349"/>
    </row>
    <row r="43" spans="1:9" s="112" customFormat="1" ht="12" customHeight="1" x14ac:dyDescent="0.25">
      <c r="A43" s="308"/>
      <c r="B43" s="328"/>
      <c r="C43" s="304"/>
      <c r="D43" s="324"/>
      <c r="E43" s="142" t="s">
        <v>98</v>
      </c>
      <c r="F43" s="366"/>
      <c r="G43" s="367"/>
      <c r="H43" s="361" t="s">
        <v>100</v>
      </c>
      <c r="I43" s="362"/>
    </row>
    <row r="44" spans="1:9" s="112" customFormat="1" ht="17.25" customHeight="1" thickBot="1" x14ac:dyDescent="0.3">
      <c r="A44" s="311"/>
      <c r="B44" s="329"/>
      <c r="C44" s="143"/>
      <c r="D44" s="325"/>
      <c r="E44" s="143" t="s">
        <v>93</v>
      </c>
      <c r="F44" s="363" t="s">
        <v>94</v>
      </c>
      <c r="G44" s="368"/>
      <c r="H44" s="363" t="s">
        <v>109</v>
      </c>
      <c r="I44" s="364"/>
    </row>
    <row r="45" spans="1:9" s="102" customFormat="1" ht="42.75" customHeight="1" thickTop="1" thickBot="1" x14ac:dyDescent="0.25">
      <c r="A45" s="298" t="s">
        <v>179</v>
      </c>
      <c r="B45" s="299"/>
      <c r="C45" s="47">
        <v>12978</v>
      </c>
      <c r="D45" s="64">
        <v>0.58499999999999996</v>
      </c>
      <c r="E45" s="52">
        <f>ROUND((C45*D45),0)</f>
        <v>7592</v>
      </c>
      <c r="F45" s="300"/>
      <c r="G45" s="300"/>
      <c r="H45" s="301">
        <f t="shared" ref="H45:H50" si="0">ROUND((E45+F45),0)</f>
        <v>7592</v>
      </c>
      <c r="I45" s="302"/>
    </row>
    <row r="46" spans="1:9" s="102" customFormat="1" ht="42.75" customHeight="1" thickTop="1" thickBot="1" x14ac:dyDescent="0.25">
      <c r="A46" s="298"/>
      <c r="B46" s="299"/>
      <c r="C46" s="47"/>
      <c r="D46" s="64"/>
      <c r="E46" s="52">
        <f t="shared" ref="E46:E51" si="1">ROUND((C46*D46),0)</f>
        <v>0</v>
      </c>
      <c r="F46" s="300"/>
      <c r="G46" s="300"/>
      <c r="H46" s="301">
        <f t="shared" si="0"/>
        <v>0</v>
      </c>
      <c r="I46" s="302"/>
    </row>
    <row r="47" spans="1:9" s="102" customFormat="1" ht="42.75" customHeight="1" thickTop="1" thickBot="1" x14ac:dyDescent="0.25">
      <c r="A47" s="298"/>
      <c r="B47" s="299"/>
      <c r="C47" s="47"/>
      <c r="D47" s="64"/>
      <c r="E47" s="52">
        <f t="shared" si="1"/>
        <v>0</v>
      </c>
      <c r="F47" s="300"/>
      <c r="G47" s="300"/>
      <c r="H47" s="301">
        <f t="shared" si="0"/>
        <v>0</v>
      </c>
      <c r="I47" s="302"/>
    </row>
    <row r="48" spans="1:9" s="102" customFormat="1" ht="42.75" customHeight="1" thickTop="1" thickBot="1" x14ac:dyDescent="0.25">
      <c r="A48" s="298"/>
      <c r="B48" s="299"/>
      <c r="C48" s="47"/>
      <c r="D48" s="64"/>
      <c r="E48" s="52">
        <f t="shared" si="1"/>
        <v>0</v>
      </c>
      <c r="F48" s="300"/>
      <c r="G48" s="300"/>
      <c r="H48" s="301">
        <f t="shared" si="0"/>
        <v>0</v>
      </c>
      <c r="I48" s="302"/>
    </row>
    <row r="49" spans="1:9" s="102" customFormat="1" ht="42.75" customHeight="1" thickTop="1" thickBot="1" x14ac:dyDescent="0.25">
      <c r="A49" s="298"/>
      <c r="B49" s="299"/>
      <c r="C49" s="47"/>
      <c r="D49" s="64"/>
      <c r="E49" s="52">
        <f t="shared" si="1"/>
        <v>0</v>
      </c>
      <c r="F49" s="300"/>
      <c r="G49" s="300"/>
      <c r="H49" s="301">
        <f t="shared" si="0"/>
        <v>0</v>
      </c>
      <c r="I49" s="302"/>
    </row>
    <row r="50" spans="1:9" s="102" customFormat="1" ht="42.75" customHeight="1" thickTop="1" thickBot="1" x14ac:dyDescent="0.25">
      <c r="A50" s="298"/>
      <c r="B50" s="299"/>
      <c r="C50" s="47"/>
      <c r="D50" s="64"/>
      <c r="E50" s="52">
        <f t="shared" si="1"/>
        <v>0</v>
      </c>
      <c r="F50" s="300"/>
      <c r="G50" s="300"/>
      <c r="H50" s="301">
        <f t="shared" si="0"/>
        <v>0</v>
      </c>
      <c r="I50" s="302"/>
    </row>
    <row r="51" spans="1:9" s="102" customFormat="1" ht="42.75" customHeight="1" thickTop="1" thickBot="1" x14ac:dyDescent="0.25">
      <c r="A51" s="298"/>
      <c r="B51" s="299"/>
      <c r="C51" s="47"/>
      <c r="D51" s="64"/>
      <c r="E51" s="52">
        <f t="shared" si="1"/>
        <v>0</v>
      </c>
      <c r="F51" s="300"/>
      <c r="G51" s="300"/>
      <c r="H51" s="301">
        <v>0</v>
      </c>
      <c r="I51" s="302"/>
    </row>
    <row r="52" spans="1:9" s="102" customFormat="1" ht="42.75" customHeight="1" thickTop="1" x14ac:dyDescent="0.2">
      <c r="A52" s="345" t="s">
        <v>151</v>
      </c>
      <c r="B52" s="346"/>
      <c r="C52" s="346"/>
      <c r="D52" s="346"/>
      <c r="E52" s="346"/>
      <c r="F52" s="346"/>
      <c r="G52" s="347"/>
      <c r="H52" s="301">
        <f>'Form I - 2a Travel Supp'!I55+'Form I - 2b Travel Supp'!I55</f>
        <v>0</v>
      </c>
      <c r="I52" s="302"/>
    </row>
    <row r="54" spans="1:9" s="102" customFormat="1" ht="14.25" customHeight="1" thickBot="1" x14ac:dyDescent="0.25">
      <c r="A54" s="118"/>
      <c r="B54" s="31"/>
      <c r="C54" s="119"/>
      <c r="D54" s="120"/>
      <c r="E54" s="120"/>
      <c r="F54" s="120"/>
      <c r="G54" s="120"/>
      <c r="H54" s="121"/>
      <c r="I54" s="121"/>
    </row>
    <row r="55" spans="1:9" s="102" customFormat="1" ht="13.5" thickBot="1" x14ac:dyDescent="0.25">
      <c r="A55" s="118"/>
      <c r="B55" s="31"/>
      <c r="C55" s="119"/>
      <c r="D55" s="120"/>
      <c r="E55" s="343" t="s">
        <v>119</v>
      </c>
      <c r="F55" s="344"/>
      <c r="G55" s="344"/>
      <c r="H55" s="344"/>
      <c r="I55" s="144">
        <f>ROUND((SUM(H45:I53)),0)</f>
        <v>7592</v>
      </c>
    </row>
    <row r="56" spans="1:9" s="102" customFormat="1" ht="17.25" thickBot="1" x14ac:dyDescent="0.35">
      <c r="A56" s="122"/>
      <c r="B56" s="123"/>
      <c r="I56" s="124"/>
    </row>
    <row r="57" spans="1:9" s="126" customFormat="1" ht="17.25" thickBot="1" x14ac:dyDescent="0.25">
      <c r="A57" s="145" t="s">
        <v>111</v>
      </c>
      <c r="B57" s="146">
        <f>I55</f>
        <v>7592</v>
      </c>
      <c r="C57" s="148"/>
      <c r="D57" s="147" t="s">
        <v>112</v>
      </c>
      <c r="E57" s="146">
        <f>I39</f>
        <v>630</v>
      </c>
      <c r="F57" s="149"/>
      <c r="G57" s="342" t="s">
        <v>113</v>
      </c>
      <c r="H57" s="342"/>
      <c r="I57" s="150">
        <f>ROUND((B57+E57),0)</f>
        <v>8222</v>
      </c>
    </row>
    <row r="58" spans="1:9" ht="13.5" thickBot="1" x14ac:dyDescent="0.25">
      <c r="A58" s="127"/>
      <c r="B58" s="127"/>
      <c r="C58" s="127"/>
      <c r="D58" s="127"/>
      <c r="E58" s="127"/>
      <c r="F58" s="127"/>
      <c r="G58" s="127"/>
      <c r="H58" s="127"/>
      <c r="I58" s="127"/>
    </row>
    <row r="59" spans="1:9" ht="13.5" thickTop="1" x14ac:dyDescent="0.2"/>
    <row r="60" spans="1:9" ht="12.75" customHeight="1" x14ac:dyDescent="0.3">
      <c r="A60" s="153"/>
      <c r="B60" s="152" t="s">
        <v>120</v>
      </c>
      <c r="C60" s="128"/>
      <c r="D60" s="151" t="s">
        <v>114</v>
      </c>
      <c r="E60" s="38"/>
      <c r="F60" s="340" t="s">
        <v>116</v>
      </c>
      <c r="G60" s="341"/>
      <c r="H60" s="341"/>
      <c r="I60" s="38"/>
    </row>
  </sheetData>
  <sheetProtection password="E177" sheet="1" scenarios="1" formatCells="0" formatRows="0" selectLockedCells="1"/>
  <mergeCells count="59">
    <mergeCell ref="E26:E31"/>
    <mergeCell ref="F26:G31"/>
    <mergeCell ref="A32:G36"/>
    <mergeCell ref="A26:A31"/>
    <mergeCell ref="B26:D31"/>
    <mergeCell ref="F45:G45"/>
    <mergeCell ref="H45:I45"/>
    <mergeCell ref="H42:I42"/>
    <mergeCell ref="E5:E7"/>
    <mergeCell ref="F5:G5"/>
    <mergeCell ref="E8:E13"/>
    <mergeCell ref="F8:G13"/>
    <mergeCell ref="F6:G7"/>
    <mergeCell ref="H43:I43"/>
    <mergeCell ref="H44:I44"/>
    <mergeCell ref="H5:I7"/>
    <mergeCell ref="F42:G43"/>
    <mergeCell ref="F44:G44"/>
    <mergeCell ref="H32:I36"/>
    <mergeCell ref="A37:G37"/>
    <mergeCell ref="F20:G25"/>
    <mergeCell ref="F46:G46"/>
    <mergeCell ref="H46:I46"/>
    <mergeCell ref="F50:G50"/>
    <mergeCell ref="H50:I50"/>
    <mergeCell ref="A52:G52"/>
    <mergeCell ref="H52:I52"/>
    <mergeCell ref="A46:B46"/>
    <mergeCell ref="A50:B50"/>
    <mergeCell ref="A48:B48"/>
    <mergeCell ref="F60:H60"/>
    <mergeCell ref="G57:H57"/>
    <mergeCell ref="H48:I48"/>
    <mergeCell ref="F49:G49"/>
    <mergeCell ref="F48:G48"/>
    <mergeCell ref="H49:I49"/>
    <mergeCell ref="E55:H55"/>
    <mergeCell ref="B8:D13"/>
    <mergeCell ref="A20:A25"/>
    <mergeCell ref="A14:A19"/>
    <mergeCell ref="B14:D19"/>
    <mergeCell ref="A8:A13"/>
    <mergeCell ref="B20:D25"/>
    <mergeCell ref="B2:I2"/>
    <mergeCell ref="A51:B51"/>
    <mergeCell ref="F51:G51"/>
    <mergeCell ref="H51:I51"/>
    <mergeCell ref="A49:B49"/>
    <mergeCell ref="A47:B47"/>
    <mergeCell ref="F47:G47"/>
    <mergeCell ref="H47:I47"/>
    <mergeCell ref="A45:B45"/>
    <mergeCell ref="C42:C43"/>
    <mergeCell ref="B5:D7"/>
    <mergeCell ref="E14:E19"/>
    <mergeCell ref="E20:E25"/>
    <mergeCell ref="F14:G19"/>
    <mergeCell ref="D42:D44"/>
    <mergeCell ref="A42:B44"/>
  </mergeCells>
  <phoneticPr fontId="12" type="noConversion"/>
  <pageMargins left="0.5" right="0.5" top="0.5" bottom="0.5" header="0.5" footer="0.5"/>
  <pageSetup orientation="landscape" r:id="rId1"/>
  <headerFooter alignWithMargins="0">
    <oddFooter>&amp;RRevised: 7/6/2009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H27"/>
  <sheetViews>
    <sheetView workbookViewId="0">
      <selection activeCell="E7" sqref="E7"/>
    </sheetView>
  </sheetViews>
  <sheetFormatPr defaultRowHeight="12.75" x14ac:dyDescent="0.2"/>
  <cols>
    <col min="1" max="1" width="43.28515625" style="95" customWidth="1"/>
    <col min="2" max="2" width="21.140625" style="95" customWidth="1"/>
    <col min="3" max="3" width="32.5703125" style="95" customWidth="1"/>
    <col min="4" max="4" width="9.140625" style="95"/>
    <col min="5" max="5" width="11.28515625" style="95" bestFit="1" customWidth="1"/>
    <col min="6" max="6" width="12.42578125" style="94" bestFit="1" customWidth="1"/>
    <col min="7" max="16384" width="9.140625" style="95"/>
  </cols>
  <sheetData>
    <row r="1" spans="1:8" ht="20.25" x14ac:dyDescent="0.4">
      <c r="A1" s="381" t="s">
        <v>121</v>
      </c>
      <c r="B1" s="381"/>
      <c r="C1" s="260"/>
      <c r="D1" s="260"/>
      <c r="E1" s="260"/>
      <c r="F1" s="260"/>
    </row>
    <row r="2" spans="1:8" ht="20.25" x14ac:dyDescent="0.4">
      <c r="A2" s="381" t="s">
        <v>122</v>
      </c>
      <c r="B2" s="381"/>
      <c r="C2" s="260"/>
      <c r="D2" s="260"/>
      <c r="E2" s="260"/>
      <c r="F2" s="260"/>
    </row>
    <row r="3" spans="1:8" x14ac:dyDescent="0.2">
      <c r="A3" s="183" t="s">
        <v>45</v>
      </c>
      <c r="B3" s="391" t="str">
        <f>'Form I-Budget Summary'!E3</f>
        <v>Fort Bend County</v>
      </c>
      <c r="C3" s="392"/>
      <c r="D3" s="392"/>
      <c r="E3" s="392"/>
      <c r="F3" s="393"/>
    </row>
    <row r="4" spans="1:8" x14ac:dyDescent="0.2">
      <c r="A4" s="97"/>
      <c r="B4" s="97"/>
    </row>
    <row r="5" spans="1:8" ht="24.75" customHeight="1" x14ac:dyDescent="0.2">
      <c r="A5" s="385" t="s">
        <v>132</v>
      </c>
      <c r="B5" s="385"/>
      <c r="C5" s="386"/>
      <c r="D5" s="386"/>
      <c r="E5" s="386"/>
      <c r="F5" s="386"/>
      <c r="H5" s="94"/>
    </row>
    <row r="6" spans="1:8" s="98" customFormat="1" ht="39.950000000000003" customHeight="1" thickBot="1" x14ac:dyDescent="0.35">
      <c r="A6" s="394" t="s">
        <v>4</v>
      </c>
      <c r="B6" s="395"/>
      <c r="C6" s="103" t="s">
        <v>126</v>
      </c>
      <c r="D6" s="103" t="s">
        <v>124</v>
      </c>
      <c r="E6" s="103" t="s">
        <v>141</v>
      </c>
      <c r="F6" s="103" t="s">
        <v>100</v>
      </c>
    </row>
    <row r="7" spans="1:8" ht="15" thickTop="1" x14ac:dyDescent="0.2">
      <c r="A7" s="396"/>
      <c r="B7" s="397"/>
      <c r="C7" s="182"/>
      <c r="D7" s="41"/>
      <c r="E7" s="54"/>
      <c r="F7" s="60">
        <f>D7*E7</f>
        <v>0</v>
      </c>
    </row>
    <row r="8" spans="1:8" ht="14.25" x14ac:dyDescent="0.2">
      <c r="A8" s="398"/>
      <c r="B8" s="399"/>
      <c r="C8" s="182" t="s">
        <v>142</v>
      </c>
      <c r="D8" s="41"/>
      <c r="E8" s="54"/>
      <c r="F8" s="60">
        <f t="shared" ref="F8:F23" si="0">D8*E8</f>
        <v>0</v>
      </c>
    </row>
    <row r="9" spans="1:8" ht="14.25" x14ac:dyDescent="0.2">
      <c r="A9" s="398"/>
      <c r="B9" s="399"/>
      <c r="C9" s="182" t="s">
        <v>142</v>
      </c>
      <c r="D9" s="41"/>
      <c r="E9" s="54"/>
      <c r="F9" s="60">
        <f t="shared" si="0"/>
        <v>0</v>
      </c>
    </row>
    <row r="10" spans="1:8" ht="14.25" x14ac:dyDescent="0.2">
      <c r="A10" s="398"/>
      <c r="B10" s="399"/>
      <c r="C10" s="182" t="s">
        <v>142</v>
      </c>
      <c r="D10" s="41"/>
      <c r="E10" s="54"/>
      <c r="F10" s="60">
        <f t="shared" si="0"/>
        <v>0</v>
      </c>
    </row>
    <row r="11" spans="1:8" ht="14.25" x14ac:dyDescent="0.2">
      <c r="A11" s="398"/>
      <c r="B11" s="399"/>
      <c r="C11" s="182" t="s">
        <v>142</v>
      </c>
      <c r="D11" s="41"/>
      <c r="E11" s="54"/>
      <c r="F11" s="60">
        <f t="shared" si="0"/>
        <v>0</v>
      </c>
    </row>
    <row r="12" spans="1:8" ht="14.25" x14ac:dyDescent="0.2">
      <c r="A12" s="398"/>
      <c r="B12" s="399"/>
      <c r="C12" s="182" t="s">
        <v>142</v>
      </c>
      <c r="D12" s="41"/>
      <c r="E12" s="54"/>
      <c r="F12" s="60">
        <f t="shared" si="0"/>
        <v>0</v>
      </c>
    </row>
    <row r="13" spans="1:8" ht="14.25" x14ac:dyDescent="0.2">
      <c r="A13" s="398"/>
      <c r="B13" s="399"/>
      <c r="C13" s="182" t="s">
        <v>142</v>
      </c>
      <c r="D13" s="41"/>
      <c r="E13" s="54"/>
      <c r="F13" s="60">
        <f t="shared" si="0"/>
        <v>0</v>
      </c>
    </row>
    <row r="14" spans="1:8" ht="14.25" x14ac:dyDescent="0.2">
      <c r="A14" s="398"/>
      <c r="B14" s="399"/>
      <c r="C14" s="182" t="s">
        <v>142</v>
      </c>
      <c r="D14" s="41"/>
      <c r="E14" s="54"/>
      <c r="F14" s="60">
        <f t="shared" si="0"/>
        <v>0</v>
      </c>
    </row>
    <row r="15" spans="1:8" ht="14.25" x14ac:dyDescent="0.2">
      <c r="A15" s="398"/>
      <c r="B15" s="399"/>
      <c r="C15" s="182" t="s">
        <v>142</v>
      </c>
      <c r="D15" s="41"/>
      <c r="E15" s="54"/>
      <c r="F15" s="60">
        <f t="shared" si="0"/>
        <v>0</v>
      </c>
    </row>
    <row r="16" spans="1:8" ht="14.25" x14ac:dyDescent="0.2">
      <c r="A16" s="398"/>
      <c r="B16" s="399"/>
      <c r="C16" s="182" t="s">
        <v>142</v>
      </c>
      <c r="D16" s="41"/>
      <c r="E16" s="54"/>
      <c r="F16" s="60">
        <f t="shared" si="0"/>
        <v>0</v>
      </c>
    </row>
    <row r="17" spans="1:6" ht="14.25" x14ac:dyDescent="0.2">
      <c r="A17" s="398"/>
      <c r="B17" s="399"/>
      <c r="C17" s="182" t="s">
        <v>142</v>
      </c>
      <c r="D17" s="41"/>
      <c r="E17" s="54"/>
      <c r="F17" s="60">
        <f t="shared" si="0"/>
        <v>0</v>
      </c>
    </row>
    <row r="18" spans="1:6" ht="14.25" x14ac:dyDescent="0.2">
      <c r="A18" s="398"/>
      <c r="B18" s="399"/>
      <c r="C18" s="182" t="s">
        <v>142</v>
      </c>
      <c r="D18" s="41"/>
      <c r="E18" s="54"/>
      <c r="F18" s="60">
        <f t="shared" si="0"/>
        <v>0</v>
      </c>
    </row>
    <row r="19" spans="1:6" ht="14.25" x14ac:dyDescent="0.2">
      <c r="A19" s="398"/>
      <c r="B19" s="399"/>
      <c r="C19" s="182" t="s">
        <v>142</v>
      </c>
      <c r="D19" s="41"/>
      <c r="E19" s="54"/>
      <c r="F19" s="60">
        <v>0</v>
      </c>
    </row>
    <row r="20" spans="1:6" ht="14.25" x14ac:dyDescent="0.2">
      <c r="A20" s="398"/>
      <c r="B20" s="399"/>
      <c r="C20" s="182" t="s">
        <v>142</v>
      </c>
      <c r="D20" s="41"/>
      <c r="E20" s="54"/>
      <c r="F20" s="60">
        <f t="shared" si="0"/>
        <v>0</v>
      </c>
    </row>
    <row r="21" spans="1:6" ht="14.25" x14ac:dyDescent="0.2">
      <c r="A21" s="398"/>
      <c r="B21" s="399"/>
      <c r="C21" s="182" t="s">
        <v>142</v>
      </c>
      <c r="D21" s="41"/>
      <c r="E21" s="54"/>
      <c r="F21" s="60">
        <f t="shared" si="0"/>
        <v>0</v>
      </c>
    </row>
    <row r="22" spans="1:6" ht="14.25" x14ac:dyDescent="0.2">
      <c r="A22" s="398"/>
      <c r="B22" s="399"/>
      <c r="C22" s="182" t="s">
        <v>142</v>
      </c>
      <c r="D22" s="41"/>
      <c r="E22" s="54"/>
      <c r="F22" s="60">
        <f t="shared" si="0"/>
        <v>0</v>
      </c>
    </row>
    <row r="23" spans="1:6" ht="14.25" x14ac:dyDescent="0.2">
      <c r="A23" s="398"/>
      <c r="B23" s="399"/>
      <c r="C23" s="182" t="s">
        <v>142</v>
      </c>
      <c r="D23" s="41"/>
      <c r="E23" s="54"/>
      <c r="F23" s="60">
        <f t="shared" si="0"/>
        <v>0</v>
      </c>
    </row>
    <row r="24" spans="1:6" x14ac:dyDescent="0.2">
      <c r="A24" s="387" t="s">
        <v>128</v>
      </c>
      <c r="B24" s="388"/>
      <c r="C24" s="389"/>
      <c r="D24" s="389"/>
      <c r="E24" s="390"/>
      <c r="F24" s="89">
        <f>'Form I - 3a  Equipment Supp'!F26+'Form I - 3b Equipment Supp'!F26</f>
        <v>0</v>
      </c>
    </row>
    <row r="25" spans="1:6" s="102" customFormat="1" ht="15" thickBot="1" x14ac:dyDescent="0.25">
      <c r="A25" s="100" t="s">
        <v>81</v>
      </c>
      <c r="B25" s="100"/>
      <c r="C25" s="100" t="s">
        <v>81</v>
      </c>
      <c r="D25" s="100" t="s">
        <v>81</v>
      </c>
      <c r="E25" s="100"/>
      <c r="F25" s="108" t="s">
        <v>81</v>
      </c>
    </row>
    <row r="26" spans="1:6" s="102" customFormat="1" ht="38.25" customHeight="1" thickBot="1" x14ac:dyDescent="0.35">
      <c r="C26" s="382" t="s">
        <v>125</v>
      </c>
      <c r="D26" s="383"/>
      <c r="E26" s="384"/>
      <c r="F26" s="107">
        <f>ROUND((SUM(F7:F24)),0)</f>
        <v>0</v>
      </c>
    </row>
    <row r="27" spans="1:6" s="102" customFormat="1" x14ac:dyDescent="0.2">
      <c r="F27" s="31"/>
    </row>
  </sheetData>
  <sheetProtection password="E177" sheet="1" scenarios="1" formatCells="0" formatRows="0" selectLockedCells="1"/>
  <mergeCells count="24">
    <mergeCell ref="A12:B12"/>
    <mergeCell ref="A13:B13"/>
    <mergeCell ref="A22:B22"/>
    <mergeCell ref="A23:B23"/>
    <mergeCell ref="A17:B17"/>
    <mergeCell ref="A18:B18"/>
    <mergeCell ref="A19:B19"/>
    <mergeCell ref="A20:B20"/>
    <mergeCell ref="A1:F1"/>
    <mergeCell ref="A2:F2"/>
    <mergeCell ref="C26:E26"/>
    <mergeCell ref="A5:F5"/>
    <mergeCell ref="A24:E24"/>
    <mergeCell ref="B3:F3"/>
    <mergeCell ref="A6:B6"/>
    <mergeCell ref="A7:B7"/>
    <mergeCell ref="A8:B8"/>
    <mergeCell ref="A9:B9"/>
    <mergeCell ref="A14:B14"/>
    <mergeCell ref="A15:B15"/>
    <mergeCell ref="A16:B16"/>
    <mergeCell ref="A21:B21"/>
    <mergeCell ref="A10:B10"/>
    <mergeCell ref="A11:B11"/>
  </mergeCells>
  <phoneticPr fontId="12" type="noConversion"/>
  <pageMargins left="0.5" right="0.5" top="0.5" bottom="0.5" header="0.5" footer="0.5"/>
  <pageSetup orientation="landscape" r:id="rId1"/>
  <headerFooter alignWithMargins="0">
    <oddFooter>&amp;RRevised: 7/6/2009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E26"/>
  <sheetViews>
    <sheetView workbookViewId="0">
      <selection activeCell="C22" sqref="C22"/>
    </sheetView>
  </sheetViews>
  <sheetFormatPr defaultRowHeight="12.75" x14ac:dyDescent="0.2"/>
  <cols>
    <col min="1" max="1" width="47.5703125" style="95" customWidth="1"/>
    <col min="2" max="2" width="58.5703125" style="95" customWidth="1"/>
    <col min="3" max="3" width="16.5703125" style="94" customWidth="1"/>
    <col min="4" max="16384" width="9.140625" style="95"/>
  </cols>
  <sheetData>
    <row r="1" spans="1:5" ht="20.25" x14ac:dyDescent="0.4">
      <c r="A1" s="381" t="s">
        <v>1</v>
      </c>
      <c r="B1" s="260"/>
      <c r="C1" s="260"/>
    </row>
    <row r="2" spans="1:5" ht="20.25" x14ac:dyDescent="0.4">
      <c r="A2" s="401"/>
      <c r="B2" s="402"/>
      <c r="C2" s="402"/>
    </row>
    <row r="3" spans="1:5" x14ac:dyDescent="0.2">
      <c r="A3" s="93" t="s">
        <v>46</v>
      </c>
      <c r="B3" s="391" t="str">
        <f>'Form I-Budget Summary'!E3</f>
        <v>Fort Bend County</v>
      </c>
      <c r="C3" s="405"/>
    </row>
    <row r="4" spans="1:5" x14ac:dyDescent="0.2">
      <c r="A4" s="97"/>
    </row>
    <row r="5" spans="1:5" ht="37.5" customHeight="1" x14ac:dyDescent="0.2">
      <c r="A5" s="403" t="s">
        <v>163</v>
      </c>
      <c r="B5" s="404"/>
      <c r="C5" s="404"/>
      <c r="E5" s="94"/>
    </row>
    <row r="6" spans="1:5" s="98" customFormat="1" ht="39.950000000000003" customHeight="1" thickBot="1" x14ac:dyDescent="0.35">
      <c r="A6" s="103" t="s">
        <v>37</v>
      </c>
      <c r="B6" s="103" t="s">
        <v>126</v>
      </c>
      <c r="C6" s="103" t="s">
        <v>6</v>
      </c>
    </row>
    <row r="7" spans="1:5" ht="43.5" thickTop="1" x14ac:dyDescent="0.2">
      <c r="A7" s="42" t="s">
        <v>185</v>
      </c>
      <c r="B7" s="42" t="s">
        <v>188</v>
      </c>
      <c r="C7" s="55">
        <v>1000</v>
      </c>
    </row>
    <row r="8" spans="1:5" ht="42.75" x14ac:dyDescent="0.2">
      <c r="A8" s="42" t="s">
        <v>184</v>
      </c>
      <c r="B8" s="42" t="s">
        <v>186</v>
      </c>
      <c r="C8" s="55">
        <v>1000</v>
      </c>
    </row>
    <row r="9" spans="1:5" ht="28.5" x14ac:dyDescent="0.2">
      <c r="A9" s="42" t="s">
        <v>183</v>
      </c>
      <c r="B9" s="42" t="s">
        <v>187</v>
      </c>
      <c r="C9" s="55">
        <v>1000</v>
      </c>
    </row>
    <row r="10" spans="1:5" ht="14.25" x14ac:dyDescent="0.2">
      <c r="A10" s="42" t="s">
        <v>194</v>
      </c>
      <c r="B10" s="42" t="s">
        <v>211</v>
      </c>
      <c r="C10" s="55">
        <v>30</v>
      </c>
    </row>
    <row r="11" spans="1:5" ht="14.25" x14ac:dyDescent="0.2">
      <c r="A11" s="42"/>
      <c r="B11" s="42" t="s">
        <v>210</v>
      </c>
      <c r="C11" s="55">
        <v>180</v>
      </c>
    </row>
    <row r="12" spans="1:5" ht="14.25" x14ac:dyDescent="0.2">
      <c r="A12" s="42"/>
      <c r="B12" s="42" t="s">
        <v>207</v>
      </c>
      <c r="C12" s="55">
        <v>40</v>
      </c>
    </row>
    <row r="13" spans="1:5" ht="14.25" x14ac:dyDescent="0.2">
      <c r="A13" s="42"/>
      <c r="B13" s="42" t="s">
        <v>196</v>
      </c>
      <c r="C13" s="55">
        <v>78</v>
      </c>
    </row>
    <row r="14" spans="1:5" ht="14.25" x14ac:dyDescent="0.2">
      <c r="A14" s="42"/>
      <c r="B14" s="42" t="s">
        <v>197</v>
      </c>
      <c r="C14" s="55">
        <v>14</v>
      </c>
    </row>
    <row r="15" spans="1:5" ht="14.25" x14ac:dyDescent="0.2">
      <c r="A15" s="42"/>
      <c r="B15" s="42" t="s">
        <v>190</v>
      </c>
      <c r="C15" s="55">
        <v>32</v>
      </c>
    </row>
    <row r="16" spans="1:5" ht="14.25" x14ac:dyDescent="0.2">
      <c r="A16" s="42"/>
      <c r="B16" s="42" t="s">
        <v>191</v>
      </c>
      <c r="C16" s="55">
        <v>56</v>
      </c>
    </row>
    <row r="17" spans="1:5" ht="14.25" x14ac:dyDescent="0.2">
      <c r="A17" s="42"/>
      <c r="B17" s="42" t="s">
        <v>192</v>
      </c>
      <c r="C17" s="55">
        <v>84</v>
      </c>
    </row>
    <row r="18" spans="1:5" ht="14.25" x14ac:dyDescent="0.2">
      <c r="A18" s="42"/>
      <c r="B18" s="42" t="s">
        <v>200</v>
      </c>
      <c r="C18" s="55">
        <v>120</v>
      </c>
    </row>
    <row r="19" spans="1:5" ht="14.25" x14ac:dyDescent="0.2">
      <c r="A19" s="42"/>
      <c r="B19" s="42" t="s">
        <v>209</v>
      </c>
      <c r="C19" s="55">
        <v>1600</v>
      </c>
    </row>
    <row r="20" spans="1:5" ht="14.25" x14ac:dyDescent="0.2">
      <c r="A20" s="42"/>
      <c r="B20" s="42" t="s">
        <v>208</v>
      </c>
      <c r="C20" s="55">
        <f>(311.99*3)</f>
        <v>935.97</v>
      </c>
    </row>
    <row r="21" spans="1:5" ht="14.25" x14ac:dyDescent="0.2">
      <c r="A21" s="42"/>
      <c r="B21" s="42" t="s">
        <v>193</v>
      </c>
      <c r="C21" s="55">
        <v>106.47</v>
      </c>
    </row>
    <row r="22" spans="1:5" ht="14.25" x14ac:dyDescent="0.2">
      <c r="A22" s="42"/>
      <c r="B22" s="42" t="s">
        <v>212</v>
      </c>
      <c r="C22" s="55">
        <v>114</v>
      </c>
    </row>
    <row r="23" spans="1:5" x14ac:dyDescent="0.2">
      <c r="A23" s="387" t="s">
        <v>129</v>
      </c>
      <c r="B23" s="400"/>
      <c r="C23" s="203">
        <f>'Form I - 4a Supplies Supp'!C25+'Form I - 4b Supplies Supp'!C25</f>
        <v>3196.96</v>
      </c>
      <c r="D23" s="99"/>
      <c r="E23" s="83"/>
    </row>
    <row r="24" spans="1:5" s="102" customFormat="1" ht="15" thickBot="1" x14ac:dyDescent="0.25">
      <c r="A24" s="100" t="s">
        <v>81</v>
      </c>
      <c r="B24" s="100" t="s">
        <v>81</v>
      </c>
      <c r="C24" s="106" t="s">
        <v>81</v>
      </c>
    </row>
    <row r="25" spans="1:5" s="102" customFormat="1" ht="38.25" customHeight="1" thickBot="1" x14ac:dyDescent="0.35">
      <c r="B25" s="104" t="s">
        <v>5</v>
      </c>
      <c r="C25" s="107">
        <f>ROUND((SUM(C7:C23)),0)</f>
        <v>9587</v>
      </c>
    </row>
    <row r="26" spans="1:5" s="102" customFormat="1" x14ac:dyDescent="0.2">
      <c r="C26" s="31"/>
    </row>
  </sheetData>
  <sheetProtection password="E177" sheet="1" scenarios="1" formatCells="0" formatColumns="0" formatRows="0" selectLockedCells="1"/>
  <mergeCells count="5">
    <mergeCell ref="A23:B23"/>
    <mergeCell ref="A1:C1"/>
    <mergeCell ref="A2:C2"/>
    <mergeCell ref="A5:C5"/>
    <mergeCell ref="B3:C3"/>
  </mergeCells>
  <phoneticPr fontId="12" type="noConversion"/>
  <pageMargins left="0.5" right="0.5" top="0.5" bottom="0.5" header="0.5" footer="0.5"/>
  <pageSetup orientation="landscape" r:id="rId1"/>
  <headerFooter alignWithMargins="0">
    <oddFooter>&amp;RRevised: 7/6/2009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1"/>
  </sheetPr>
  <dimension ref="A1:M18"/>
  <sheetViews>
    <sheetView workbookViewId="0">
      <selection activeCell="A7" sqref="A7"/>
    </sheetView>
  </sheetViews>
  <sheetFormatPr defaultRowHeight="12.75" x14ac:dyDescent="0.2"/>
  <cols>
    <col min="1" max="1" width="26.85546875" customWidth="1"/>
    <col min="2" max="2" width="23.85546875" customWidth="1"/>
    <col min="3" max="3" width="30" customWidth="1"/>
    <col min="4" max="4" width="14.42578125" customWidth="1"/>
    <col min="5" max="5" width="10.85546875" customWidth="1"/>
    <col min="6" max="6" width="11.42578125" customWidth="1"/>
    <col min="7" max="7" width="12.85546875" customWidth="1"/>
  </cols>
  <sheetData>
    <row r="1" spans="1:13" s="4" customFormat="1" ht="20.25" x14ac:dyDescent="0.4">
      <c r="A1" s="381" t="s">
        <v>7</v>
      </c>
      <c r="B1" s="260"/>
      <c r="C1" s="260"/>
      <c r="D1" s="260"/>
      <c r="E1" s="260"/>
      <c r="F1" s="260"/>
      <c r="G1" s="260"/>
    </row>
    <row r="2" spans="1:13" x14ac:dyDescent="0.2">
      <c r="A2" s="7"/>
    </row>
    <row r="3" spans="1:13" x14ac:dyDescent="0.2">
      <c r="A3" s="93" t="s">
        <v>46</v>
      </c>
      <c r="B3" s="391" t="str">
        <f>'Form I-Budget Summary'!E3</f>
        <v>Fort Bend County</v>
      </c>
      <c r="C3" s="408"/>
      <c r="D3" s="408"/>
      <c r="E3" s="408"/>
      <c r="F3" s="408"/>
      <c r="G3" s="405"/>
      <c r="H3" s="4"/>
      <c r="I3" s="4"/>
      <c r="J3" s="4"/>
      <c r="K3" s="4"/>
      <c r="L3" s="4"/>
      <c r="M3" s="4"/>
    </row>
    <row r="4" spans="1:13" x14ac:dyDescent="0.2">
      <c r="A4" s="7"/>
    </row>
    <row r="5" spans="1:13" ht="46.5" customHeight="1" x14ac:dyDescent="0.2">
      <c r="A5" s="406" t="s">
        <v>28</v>
      </c>
      <c r="B5" s="407"/>
      <c r="C5" s="407"/>
      <c r="D5" s="407"/>
      <c r="E5" s="407"/>
      <c r="F5" s="407"/>
      <c r="G5" s="407"/>
      <c r="H5" s="6"/>
      <c r="I5" s="6"/>
      <c r="J5" s="6"/>
      <c r="K5" s="6"/>
      <c r="L5" s="6"/>
      <c r="M5" s="6"/>
    </row>
    <row r="6" spans="1:13" s="14" customFormat="1" ht="68.25" customHeight="1" thickBot="1" x14ac:dyDescent="0.25">
      <c r="A6" s="87" t="s">
        <v>8</v>
      </c>
      <c r="B6" s="87" t="s">
        <v>9</v>
      </c>
      <c r="C6" s="87" t="s">
        <v>83</v>
      </c>
      <c r="D6" s="88" t="s">
        <v>143</v>
      </c>
      <c r="E6" s="87" t="s">
        <v>136</v>
      </c>
      <c r="F6" s="87" t="s">
        <v>164</v>
      </c>
      <c r="G6" s="87" t="s">
        <v>123</v>
      </c>
    </row>
    <row r="7" spans="1:13" s="5" customFormat="1" ht="15" thickTop="1" x14ac:dyDescent="0.2">
      <c r="A7" s="44"/>
      <c r="B7" s="44"/>
      <c r="C7" s="182"/>
      <c r="D7" s="208"/>
      <c r="E7" s="208"/>
      <c r="F7" s="43"/>
      <c r="G7" s="60">
        <f>ROUND((+E7*F7),0)</f>
        <v>0</v>
      </c>
    </row>
    <row r="8" spans="1:13" s="5" customFormat="1" ht="14.25" x14ac:dyDescent="0.2">
      <c r="A8" s="44"/>
      <c r="B8" s="44"/>
      <c r="C8" s="182"/>
      <c r="D8" s="208"/>
      <c r="E8" s="208"/>
      <c r="F8" s="43"/>
      <c r="G8" s="60">
        <f t="shared" ref="G8:G15" si="0">ROUND((+E8*F8),0)</f>
        <v>0</v>
      </c>
    </row>
    <row r="9" spans="1:13" s="5" customFormat="1" ht="43.5" customHeight="1" x14ac:dyDescent="0.2">
      <c r="A9" s="44"/>
      <c r="B9" s="182"/>
      <c r="C9" s="182"/>
      <c r="D9" s="208"/>
      <c r="E9" s="208"/>
      <c r="F9" s="43"/>
      <c r="G9" s="60">
        <f t="shared" si="0"/>
        <v>0</v>
      </c>
    </row>
    <row r="10" spans="1:13" s="5" customFormat="1" ht="46.5" customHeight="1" x14ac:dyDescent="0.2">
      <c r="A10" s="44"/>
      <c r="B10" s="182"/>
      <c r="C10" s="182"/>
      <c r="D10" s="208"/>
      <c r="E10" s="208"/>
      <c r="F10" s="43"/>
      <c r="G10" s="60">
        <f t="shared" si="0"/>
        <v>0</v>
      </c>
    </row>
    <row r="11" spans="1:13" s="5" customFormat="1" ht="14.25" x14ac:dyDescent="0.2">
      <c r="A11" s="42"/>
      <c r="B11" s="42"/>
      <c r="C11" s="42"/>
      <c r="D11" s="33"/>
      <c r="E11" s="33"/>
      <c r="F11" s="43"/>
      <c r="G11" s="60">
        <f t="shared" si="0"/>
        <v>0</v>
      </c>
    </row>
    <row r="12" spans="1:13" s="5" customFormat="1" ht="14.25" x14ac:dyDescent="0.2">
      <c r="A12" s="42"/>
      <c r="B12" s="42"/>
      <c r="C12" s="42"/>
      <c r="D12" s="33"/>
      <c r="E12" s="33"/>
      <c r="F12" s="43"/>
      <c r="G12" s="60">
        <f t="shared" si="0"/>
        <v>0</v>
      </c>
    </row>
    <row r="13" spans="1:13" s="5" customFormat="1" ht="14.25" x14ac:dyDescent="0.2">
      <c r="A13" s="42"/>
      <c r="B13" s="42"/>
      <c r="C13" s="42"/>
      <c r="D13" s="33"/>
      <c r="E13" s="33"/>
      <c r="F13" s="43"/>
      <c r="G13" s="60">
        <v>0</v>
      </c>
    </row>
    <row r="14" spans="1:13" s="5" customFormat="1" ht="14.25" x14ac:dyDescent="0.2">
      <c r="A14" s="42"/>
      <c r="B14" s="42"/>
      <c r="C14" s="42"/>
      <c r="D14" s="33"/>
      <c r="E14" s="33"/>
      <c r="F14" s="43"/>
      <c r="G14" s="60">
        <f t="shared" si="0"/>
        <v>0</v>
      </c>
    </row>
    <row r="15" spans="1:13" s="5" customFormat="1" ht="14.25" x14ac:dyDescent="0.2">
      <c r="A15" s="42"/>
      <c r="B15" s="42"/>
      <c r="C15" s="42"/>
      <c r="D15" s="33"/>
      <c r="E15" s="33"/>
      <c r="F15" s="43"/>
      <c r="G15" s="60">
        <f t="shared" si="0"/>
        <v>0</v>
      </c>
    </row>
    <row r="16" spans="1:13" s="5" customFormat="1" x14ac:dyDescent="0.2">
      <c r="A16" s="409" t="s">
        <v>130</v>
      </c>
      <c r="B16" s="346"/>
      <c r="C16" s="346"/>
      <c r="D16" s="346"/>
      <c r="E16" s="346"/>
      <c r="F16" s="347"/>
      <c r="G16" s="89">
        <f>'Form I - 5a Contractual Supp'!G18+'Form I - 5b Contractual Supp'!G18</f>
        <v>0</v>
      </c>
    </row>
    <row r="17" spans="1:7" s="5" customFormat="1" ht="13.5" thickBot="1" x14ac:dyDescent="0.25">
      <c r="G17" s="61"/>
    </row>
    <row r="18" spans="1:7" s="13" customFormat="1" ht="27.75" customHeight="1" thickBot="1" x14ac:dyDescent="0.25">
      <c r="A18" s="91"/>
      <c r="B18" s="91"/>
      <c r="C18" s="91"/>
      <c r="D18" s="92" t="s">
        <v>10</v>
      </c>
      <c r="E18" s="90"/>
      <c r="F18" s="90"/>
      <c r="G18" s="62">
        <f>ROUND((SUM(G7:G16)),0)</f>
        <v>0</v>
      </c>
    </row>
  </sheetData>
  <sheetProtection password="E177" sheet="1" scenarios="1" formatCells="0" formatColumns="0" formatRows="0" selectLockedCells="1"/>
  <protectedRanges>
    <protectedRange sqref="G16" name="Range1"/>
  </protectedRanges>
  <mergeCells count="4">
    <mergeCell ref="A1:G1"/>
    <mergeCell ref="A5:G5"/>
    <mergeCell ref="B3:G3"/>
    <mergeCell ref="A16:F16"/>
  </mergeCells>
  <phoneticPr fontId="12" type="noConversion"/>
  <pageMargins left="0.5" right="0.5" top="0.5" bottom="0.5" header="0.5" footer="0.5"/>
  <pageSetup orientation="landscape" r:id="rId1"/>
  <headerFooter alignWithMargins="0">
    <oddFooter>&amp;RRevised: 7/6/2009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E26"/>
  <sheetViews>
    <sheetView workbookViewId="0">
      <selection activeCell="B6" sqref="B6"/>
    </sheetView>
  </sheetViews>
  <sheetFormatPr defaultRowHeight="12.75" x14ac:dyDescent="0.2"/>
  <cols>
    <col min="1" max="1" width="49.5703125" style="95" customWidth="1"/>
    <col min="2" max="2" width="57.85546875" style="95" customWidth="1"/>
    <col min="3" max="3" width="17.28515625" style="94" customWidth="1"/>
    <col min="4" max="16384" width="9.140625" style="95"/>
  </cols>
  <sheetData>
    <row r="1" spans="1:3" ht="20.25" x14ac:dyDescent="0.4">
      <c r="A1" s="381" t="s">
        <v>39</v>
      </c>
      <c r="B1" s="260"/>
      <c r="C1" s="260"/>
    </row>
    <row r="2" spans="1:3" ht="20.25" x14ac:dyDescent="0.4">
      <c r="A2" s="401"/>
      <c r="B2" s="402"/>
      <c r="C2" s="402"/>
    </row>
    <row r="3" spans="1:3" x14ac:dyDescent="0.2">
      <c r="A3" s="93" t="s">
        <v>45</v>
      </c>
      <c r="B3" s="391" t="str">
        <f>+'Form I-Budget Summary'!E3</f>
        <v>Fort Bend County</v>
      </c>
      <c r="C3" s="410"/>
    </row>
    <row r="4" spans="1:3" x14ac:dyDescent="0.2">
      <c r="A4" s="97"/>
    </row>
    <row r="5" spans="1:3" s="98" customFormat="1" ht="39.950000000000003" customHeight="1" thickBot="1" x14ac:dyDescent="0.35">
      <c r="A5" s="103" t="s">
        <v>31</v>
      </c>
      <c r="B5" s="103" t="s">
        <v>126</v>
      </c>
      <c r="C5" s="103" t="s">
        <v>6</v>
      </c>
    </row>
    <row r="6" spans="1:3" ht="57.75" thickTop="1" x14ac:dyDescent="0.2">
      <c r="A6" s="44" t="s">
        <v>181</v>
      </c>
      <c r="B6" s="44" t="s">
        <v>201</v>
      </c>
      <c r="C6" s="56">
        <v>2025</v>
      </c>
    </row>
    <row r="7" spans="1:3" ht="28.5" x14ac:dyDescent="0.2">
      <c r="A7" s="44" t="s">
        <v>182</v>
      </c>
      <c r="B7" s="44" t="s">
        <v>202</v>
      </c>
      <c r="C7" s="56">
        <v>7650</v>
      </c>
    </row>
    <row r="8" spans="1:3" ht="57" x14ac:dyDescent="0.2">
      <c r="A8" s="44" t="s">
        <v>189</v>
      </c>
      <c r="B8" s="44" t="s">
        <v>198</v>
      </c>
      <c r="C8" s="56">
        <f>(120*2)+(10*2)</f>
        <v>260</v>
      </c>
    </row>
    <row r="9" spans="1:3" x14ac:dyDescent="0.2">
      <c r="A9" s="209"/>
      <c r="B9" s="211"/>
      <c r="C9" s="210"/>
    </row>
    <row r="10" spans="1:3" ht="14.25" x14ac:dyDescent="0.2">
      <c r="A10" s="44"/>
      <c r="B10" s="44"/>
      <c r="C10" s="56"/>
    </row>
    <row r="11" spans="1:3" ht="14.25" x14ac:dyDescent="0.2">
      <c r="A11" s="44"/>
      <c r="B11" s="44"/>
      <c r="C11" s="56"/>
    </row>
    <row r="12" spans="1:3" ht="14.25" x14ac:dyDescent="0.2">
      <c r="A12" s="44"/>
      <c r="B12" s="44"/>
      <c r="C12" s="56"/>
    </row>
    <row r="13" spans="1:3" ht="14.25" x14ac:dyDescent="0.2">
      <c r="A13" s="44"/>
      <c r="B13" s="44"/>
      <c r="C13" s="56"/>
    </row>
    <row r="14" spans="1:3" ht="14.25" x14ac:dyDescent="0.2">
      <c r="A14" s="44"/>
      <c r="B14" s="44"/>
      <c r="C14" s="56"/>
    </row>
    <row r="15" spans="1:3" ht="14.25" x14ac:dyDescent="0.2">
      <c r="A15" s="44"/>
      <c r="B15" s="44"/>
      <c r="C15" s="56">
        <v>0</v>
      </c>
    </row>
    <row r="16" spans="1:3" ht="14.25" x14ac:dyDescent="0.2">
      <c r="A16" s="44"/>
      <c r="B16" s="44"/>
      <c r="C16" s="56">
        <v>0</v>
      </c>
    </row>
    <row r="17" spans="1:5" ht="14.25" x14ac:dyDescent="0.2">
      <c r="A17" s="44"/>
      <c r="B17" s="44"/>
      <c r="C17" s="56">
        <v>0</v>
      </c>
    </row>
    <row r="18" spans="1:5" ht="14.25" x14ac:dyDescent="0.2">
      <c r="A18" s="44"/>
      <c r="B18" s="44"/>
      <c r="C18" s="56">
        <v>0</v>
      </c>
    </row>
    <row r="19" spans="1:5" ht="14.25" x14ac:dyDescent="0.2">
      <c r="A19" s="44"/>
      <c r="B19" s="44"/>
      <c r="C19" s="56">
        <v>0</v>
      </c>
    </row>
    <row r="20" spans="1:5" ht="14.25" x14ac:dyDescent="0.2">
      <c r="A20" s="44"/>
      <c r="B20" s="44"/>
      <c r="C20" s="56">
        <v>0</v>
      </c>
    </row>
    <row r="21" spans="1:5" ht="14.25" x14ac:dyDescent="0.2">
      <c r="A21" s="44"/>
      <c r="B21" s="44"/>
      <c r="C21" s="56">
        <v>0</v>
      </c>
    </row>
    <row r="22" spans="1:5" ht="14.25" x14ac:dyDescent="0.2">
      <c r="A22" s="44"/>
      <c r="B22" s="44"/>
      <c r="C22" s="56">
        <v>0</v>
      </c>
    </row>
    <row r="23" spans="1:5" x14ac:dyDescent="0.2">
      <c r="A23" s="387" t="s">
        <v>131</v>
      </c>
      <c r="B23" s="400"/>
      <c r="C23" s="203">
        <f>'Form I - 6a Other Supp'!C25+'Form I - 6b Other Supp'!C25</f>
        <v>0</v>
      </c>
      <c r="D23" s="99"/>
      <c r="E23" s="83"/>
    </row>
    <row r="24" spans="1:5" s="102" customFormat="1" ht="15" thickBot="1" x14ac:dyDescent="0.25">
      <c r="A24" s="100" t="s">
        <v>81</v>
      </c>
      <c r="B24" s="100" t="s">
        <v>81</v>
      </c>
      <c r="C24" s="101" t="s">
        <v>81</v>
      </c>
    </row>
    <row r="25" spans="1:5" s="102" customFormat="1" ht="38.25" customHeight="1" thickBot="1" x14ac:dyDescent="0.35">
      <c r="B25" s="104" t="s">
        <v>40</v>
      </c>
      <c r="C25" s="105">
        <f>ROUND((SUM(C6:C23)),0)</f>
        <v>9935</v>
      </c>
    </row>
    <row r="26" spans="1:5" s="102" customFormat="1" x14ac:dyDescent="0.2">
      <c r="C26" s="31"/>
    </row>
  </sheetData>
  <sheetProtection password="E177" sheet="1" scenarios="1" formatCells="0" formatRows="0" selectLockedCells="1"/>
  <mergeCells count="4">
    <mergeCell ref="A1:C1"/>
    <mergeCell ref="A2:C2"/>
    <mergeCell ref="B3:C3"/>
    <mergeCell ref="A23:B23"/>
  </mergeCells>
  <phoneticPr fontId="12" type="noConversion"/>
  <pageMargins left="0.5" right="0.5" top="0.5" bottom="0.5" header="0.5" footer="0.5"/>
  <pageSetup orientation="landscape" r:id="rId1"/>
  <headerFooter alignWithMargins="0">
    <oddFooter>&amp;RRevised: 7/6/2009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H24"/>
  <sheetViews>
    <sheetView workbookViewId="0">
      <selection activeCell="G9" sqref="G9"/>
    </sheetView>
  </sheetViews>
  <sheetFormatPr defaultRowHeight="12.75" x14ac:dyDescent="0.2"/>
  <cols>
    <col min="1" max="1" width="0.85546875" customWidth="1"/>
    <col min="2" max="2" width="5.85546875" customWidth="1"/>
    <col min="3" max="3" width="1.42578125" customWidth="1"/>
    <col min="4" max="4" width="58.140625" customWidth="1"/>
    <col min="5" max="5" width="2.85546875" customWidth="1"/>
    <col min="6" max="6" width="10.28515625" customWidth="1"/>
    <col min="7" max="7" width="48" customWidth="1"/>
    <col min="8" max="8" width="21.85546875" bestFit="1" customWidth="1"/>
  </cols>
  <sheetData>
    <row r="1" spans="1:8" ht="20.25" x14ac:dyDescent="0.4">
      <c r="A1" s="411" t="s">
        <v>11</v>
      </c>
      <c r="B1" s="411"/>
      <c r="C1" s="411"/>
      <c r="D1" s="411"/>
      <c r="E1" s="411"/>
      <c r="F1" s="411"/>
      <c r="G1" s="411"/>
      <c r="H1" s="26"/>
    </row>
    <row r="2" spans="1:8" x14ac:dyDescent="0.2">
      <c r="A2" s="416"/>
      <c r="B2" s="416"/>
      <c r="C2" s="416"/>
      <c r="D2" s="416"/>
      <c r="E2" s="416"/>
      <c r="F2" s="416"/>
      <c r="G2" s="416"/>
    </row>
    <row r="3" spans="1:8" x14ac:dyDescent="0.2">
      <c r="C3" s="4"/>
      <c r="D3" s="3" t="s">
        <v>45</v>
      </c>
      <c r="E3" s="412" t="str">
        <f>'Form I-Budget Summary'!E3</f>
        <v>Fort Bend County</v>
      </c>
      <c r="F3" s="413"/>
      <c r="G3" s="414"/>
    </row>
    <row r="4" spans="1:8" ht="9" customHeight="1" x14ac:dyDescent="0.2">
      <c r="A4" s="416"/>
      <c r="B4" s="416"/>
      <c r="C4" s="416"/>
      <c r="D4" s="416"/>
      <c r="E4" s="416"/>
      <c r="F4" s="416"/>
      <c r="G4" s="416"/>
    </row>
    <row r="5" spans="1:8" ht="18" customHeight="1" x14ac:dyDescent="0.2">
      <c r="C5" s="4"/>
      <c r="D5" s="415" t="s">
        <v>29</v>
      </c>
      <c r="E5" s="215"/>
      <c r="F5" s="48" t="s">
        <v>14</v>
      </c>
      <c r="G5" s="63"/>
    </row>
    <row r="6" spans="1:8" ht="7.5" customHeight="1" x14ac:dyDescent="0.2"/>
    <row r="7" spans="1:8" x14ac:dyDescent="0.2">
      <c r="A7" s="419" t="s">
        <v>27</v>
      </c>
      <c r="B7" s="419"/>
      <c r="C7" s="419"/>
      <c r="D7" s="419"/>
      <c r="E7" s="419"/>
      <c r="F7" s="12"/>
    </row>
    <row r="8" spans="1:8" ht="7.5" customHeight="1" x14ac:dyDescent="0.2">
      <c r="A8" s="74"/>
      <c r="B8" s="74"/>
      <c r="C8" s="74"/>
      <c r="D8" s="74"/>
      <c r="E8" s="74"/>
      <c r="F8" s="59"/>
      <c r="G8" s="59"/>
    </row>
    <row r="9" spans="1:8" ht="128.25" customHeight="1" x14ac:dyDescent="0.2">
      <c r="A9" s="45"/>
      <c r="B9" s="39" t="s">
        <v>12</v>
      </c>
      <c r="D9" s="27" t="s">
        <v>38</v>
      </c>
      <c r="F9" s="71" t="s">
        <v>133</v>
      </c>
      <c r="G9" s="75"/>
      <c r="H9" s="25"/>
    </row>
    <row r="10" spans="1:8" ht="6.75" customHeight="1" x14ac:dyDescent="0.2">
      <c r="A10" s="67"/>
      <c r="B10" s="68"/>
      <c r="C10" s="59"/>
      <c r="D10" s="69"/>
      <c r="E10" s="59"/>
      <c r="F10" s="72"/>
      <c r="G10" s="70" t="s">
        <v>84</v>
      </c>
      <c r="H10" s="25"/>
    </row>
    <row r="11" spans="1:8" ht="130.5" customHeight="1" x14ac:dyDescent="0.2">
      <c r="A11" s="45"/>
      <c r="B11" s="39" t="s">
        <v>12</v>
      </c>
      <c r="D11" s="28" t="s">
        <v>135</v>
      </c>
      <c r="F11" s="71" t="s">
        <v>134</v>
      </c>
      <c r="G11" s="76"/>
      <c r="H11" s="25"/>
    </row>
    <row r="12" spans="1:8" ht="7.5" customHeight="1" x14ac:dyDescent="0.2">
      <c r="A12" s="67"/>
      <c r="B12" s="68"/>
      <c r="C12" s="59"/>
      <c r="D12" s="69" t="s">
        <v>142</v>
      </c>
      <c r="E12" s="59"/>
      <c r="F12" s="73"/>
      <c r="G12" s="73"/>
      <c r="H12" s="25"/>
    </row>
    <row r="13" spans="1:8" ht="66" customHeight="1" x14ac:dyDescent="0.2">
      <c r="A13" s="45"/>
      <c r="B13" s="39" t="s">
        <v>12</v>
      </c>
      <c r="D13" s="27" t="s">
        <v>140</v>
      </c>
      <c r="F13" s="59"/>
      <c r="G13" s="58"/>
      <c r="H13" s="25"/>
    </row>
    <row r="14" spans="1:8" ht="9" customHeight="1" x14ac:dyDescent="0.2">
      <c r="A14" s="59"/>
      <c r="B14" s="59"/>
      <c r="C14" s="59"/>
      <c r="D14" s="59"/>
      <c r="E14" s="59"/>
      <c r="F14" s="59"/>
      <c r="G14" s="59"/>
    </row>
    <row r="15" spans="1:8" ht="19.5" customHeight="1" x14ac:dyDescent="0.2">
      <c r="A15" s="422" t="s">
        <v>24</v>
      </c>
      <c r="B15" s="423"/>
      <c r="C15" s="423"/>
      <c r="D15" s="423"/>
      <c r="E15" s="423"/>
      <c r="F15" s="423"/>
      <c r="G15" s="423"/>
    </row>
    <row r="16" spans="1:8" ht="72.75" customHeight="1" x14ac:dyDescent="0.2">
      <c r="A16" s="424"/>
      <c r="B16" s="425"/>
      <c r="C16" s="425"/>
      <c r="D16" s="425"/>
      <c r="E16" s="425"/>
      <c r="F16" s="425"/>
      <c r="G16" s="425"/>
    </row>
    <row r="17" spans="1:7" ht="14.25" customHeight="1" x14ac:dyDescent="0.2">
      <c r="A17" s="422"/>
      <c r="B17" s="423"/>
      <c r="C17" s="423"/>
      <c r="D17" s="423"/>
      <c r="E17" s="423"/>
      <c r="F17" s="423"/>
      <c r="G17" s="423"/>
    </row>
    <row r="18" spans="1:7" ht="19.5" customHeight="1" x14ac:dyDescent="0.4">
      <c r="A18" s="411" t="s">
        <v>25</v>
      </c>
      <c r="B18" s="411"/>
      <c r="C18" s="411"/>
      <c r="D18" s="411"/>
      <c r="E18" s="411"/>
      <c r="F18" s="411"/>
      <c r="G18" s="411"/>
    </row>
    <row r="19" spans="1:7" ht="13.5" customHeight="1" x14ac:dyDescent="0.4">
      <c r="A19" s="426"/>
      <c r="B19" s="426"/>
      <c r="C19" s="426"/>
      <c r="D19" s="426"/>
      <c r="E19" s="426"/>
      <c r="F19" s="426"/>
      <c r="G19" s="426"/>
    </row>
    <row r="20" spans="1:7" ht="19.5" customHeight="1" x14ac:dyDescent="0.2">
      <c r="A20" s="420" t="s">
        <v>26</v>
      </c>
      <c r="B20" s="421"/>
      <c r="C20" s="421"/>
      <c r="D20" s="421"/>
      <c r="E20" s="421"/>
      <c r="F20" s="421"/>
      <c r="G20" s="421"/>
    </row>
    <row r="21" spans="1:7" ht="142.5" customHeight="1" x14ac:dyDescent="0.2">
      <c r="A21" s="417"/>
      <c r="B21" s="417"/>
      <c r="C21" s="417"/>
      <c r="D21" s="417"/>
      <c r="E21" s="417"/>
      <c r="F21" s="417"/>
      <c r="G21" s="417"/>
    </row>
    <row r="22" spans="1:7" x14ac:dyDescent="0.2">
      <c r="A22" s="59"/>
      <c r="B22" s="59"/>
      <c r="C22" s="59"/>
      <c r="D22" s="59"/>
      <c r="E22" s="59"/>
      <c r="F22" s="59"/>
      <c r="G22" s="59"/>
    </row>
    <row r="23" spans="1:7" ht="57" customHeight="1" x14ac:dyDescent="0.2">
      <c r="A23" s="240" t="s">
        <v>115</v>
      </c>
      <c r="B23" s="240"/>
      <c r="C23" s="240"/>
      <c r="D23" s="240"/>
      <c r="E23" s="240"/>
      <c r="F23" s="240"/>
      <c r="G23" s="240"/>
    </row>
    <row r="24" spans="1:7" ht="266.25" customHeight="1" x14ac:dyDescent="0.2">
      <c r="A24" s="418"/>
      <c r="B24" s="418"/>
      <c r="C24" s="418"/>
      <c r="D24" s="418"/>
      <c r="E24" s="418"/>
      <c r="F24" s="418"/>
      <c r="G24" s="418"/>
    </row>
  </sheetData>
  <sheetProtection password="E177" sheet="1" objects="1" scenarios="1" selectLockedCells="1"/>
  <mergeCells count="15">
    <mergeCell ref="A24:G24"/>
    <mergeCell ref="A4:G4"/>
    <mergeCell ref="A7:E7"/>
    <mergeCell ref="A20:G20"/>
    <mergeCell ref="A15:G15"/>
    <mergeCell ref="A16:G16"/>
    <mergeCell ref="A18:G18"/>
    <mergeCell ref="A17:G17"/>
    <mergeCell ref="A19:G19"/>
    <mergeCell ref="A23:G23"/>
    <mergeCell ref="A1:G1"/>
    <mergeCell ref="E3:G3"/>
    <mergeCell ref="D5:E5"/>
    <mergeCell ref="A2:G2"/>
    <mergeCell ref="A21:G21"/>
  </mergeCells>
  <phoneticPr fontId="12" type="noConversion"/>
  <pageMargins left="0.5" right="0.5" top="0.5" bottom="0.5" header="0.5" footer="0.5"/>
  <pageSetup orientation="landscape" r:id="rId1"/>
  <headerFooter alignWithMargins="0">
    <oddFooter>&amp;RRevised: 7/6/2009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30</vt:i4>
      </vt:variant>
    </vt:vector>
  </HeadingPairs>
  <TitlesOfParts>
    <vt:vector size="52" baseType="lpstr">
      <vt:lpstr>General Instructions</vt:lpstr>
      <vt:lpstr>Form I-Budget Summary</vt:lpstr>
      <vt:lpstr>Form I - 1 Personnel</vt:lpstr>
      <vt:lpstr>Form I - 2 Travel</vt:lpstr>
      <vt:lpstr>Form I - 3 Equipment</vt:lpstr>
      <vt:lpstr>Form I - 4 Supplies</vt:lpstr>
      <vt:lpstr>Form I - 5 Contractual</vt:lpstr>
      <vt:lpstr>Form I - 6 Other</vt:lpstr>
      <vt:lpstr>Form I-7 Indirect Costs </vt:lpstr>
      <vt:lpstr>Supplemental Forms Instructions</vt:lpstr>
      <vt:lpstr>Form I - 1a  Personnel Supp</vt:lpstr>
      <vt:lpstr>Form I - 1b  Personnel Supp </vt:lpstr>
      <vt:lpstr>Form I - 2a Travel Supp</vt:lpstr>
      <vt:lpstr>Form I - 2b Travel Supp</vt:lpstr>
      <vt:lpstr>Form I - 3a  Equipment Supp</vt:lpstr>
      <vt:lpstr>Form I - 3b Equipment Supp</vt:lpstr>
      <vt:lpstr>Form I - 4a Supplies Supp</vt:lpstr>
      <vt:lpstr>Form I - 4b Supplies Supp</vt:lpstr>
      <vt:lpstr>Form I - 5a Contractual Supp</vt:lpstr>
      <vt:lpstr>Form I - 5b Contractual Supp</vt:lpstr>
      <vt:lpstr>Form I - 6a Other Supp</vt:lpstr>
      <vt:lpstr>Form I - 6b Other Supp</vt:lpstr>
      <vt:lpstr>'Form I - 3 Equipment'!_Toc184189252</vt:lpstr>
      <vt:lpstr>'Form I - 3b Equipment Supp'!_Toc184189252</vt:lpstr>
      <vt:lpstr>'Form I - 1 Personnel'!_Toc532876951</vt:lpstr>
      <vt:lpstr>'Form I - 1a  Personnel Supp'!_Toc532876951</vt:lpstr>
      <vt:lpstr>'Form I - 2 Travel'!_Toc532876953</vt:lpstr>
      <vt:lpstr>'Form I - 2a Travel Supp'!_Toc532876953</vt:lpstr>
      <vt:lpstr>'Form I - 3 Equipment'!_Toc532876955</vt:lpstr>
      <vt:lpstr>'Form I - 3b Equipment Supp'!_Toc532876955</vt:lpstr>
      <vt:lpstr>'Form I - 5 Contractual'!_Toc536350900</vt:lpstr>
      <vt:lpstr>'Form I - 5b Contractual Supp'!_Toc536350900</vt:lpstr>
      <vt:lpstr>'General Instructions'!Print_Area</vt:lpstr>
      <vt:lpstr>'Form I - 1 Personnel'!Text109</vt:lpstr>
      <vt:lpstr>'Form I - 1a  Personnel Supp'!Text109</vt:lpstr>
      <vt:lpstr>'Form I - 1 Personnel'!Text110</vt:lpstr>
      <vt:lpstr>'Form I - 1a  Personnel Supp'!Text110</vt:lpstr>
      <vt:lpstr>'Form I - 1 Personnel'!Text111</vt:lpstr>
      <vt:lpstr>'Form I - 1a  Personnel Supp'!Text111</vt:lpstr>
      <vt:lpstr>'Form I - 1 Personnel'!Text113</vt:lpstr>
      <vt:lpstr>'Form I - 1a  Personnel Supp'!Text113</vt:lpstr>
      <vt:lpstr>'Form I - 1 Personnel'!Text114</vt:lpstr>
      <vt:lpstr>'Form I - 1a  Personnel Supp'!Text114</vt:lpstr>
      <vt:lpstr>'Form I - 1 Personnel'!Text115</vt:lpstr>
      <vt:lpstr>'Form I - 1 Personnel'!Text116</vt:lpstr>
      <vt:lpstr>'Form I - 1 Personnel'!Text117</vt:lpstr>
      <vt:lpstr>'Form I - 2 Travel'!Text125</vt:lpstr>
      <vt:lpstr>'Form I - 2a Travel Supp'!Text125</vt:lpstr>
      <vt:lpstr>'Form I - 2 Travel'!Text129</vt:lpstr>
      <vt:lpstr>'Form I - 2a Travel Supp'!Text129</vt:lpstr>
      <vt:lpstr>'Form I - 3 Equipment'!Text130</vt:lpstr>
      <vt:lpstr>'Form I - 3b Equipment Supp'!Text130</vt:lpstr>
    </vt:vector>
  </TitlesOfParts>
  <Company>DSHS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dshsuser</dc:creator>
  <cp:lastModifiedBy>Martinez, Barbarah</cp:lastModifiedBy>
  <cp:lastPrinted>2011-04-21T12:36:06Z</cp:lastPrinted>
  <dcterms:created xsi:type="dcterms:W3CDTF">2008-05-15T13:56:58Z</dcterms:created>
  <dcterms:modified xsi:type="dcterms:W3CDTF">2022-02-15T00:04:44Z</dcterms:modified>
</cp:coreProperties>
</file>